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E:\000work\U8实施\基础数据\"/>
    </mc:Choice>
  </mc:AlternateContent>
  <bookViews>
    <workbookView xWindow="0" yWindow="0" windowWidth="23900" windowHeight="10350" activeTab="1"/>
  </bookViews>
  <sheets>
    <sheet name="商品分类" sheetId="2" r:id="rId1"/>
    <sheet name="商品编码" sheetId="8" r:id="rId2"/>
    <sheet name="商品编码_待确认（编码有重复）" sheetId="21" r:id="rId3"/>
    <sheet name="品牌" sheetId="3" r:id="rId4"/>
    <sheet name="品牌下细分类_系列" sheetId="5" r:id="rId5"/>
    <sheet name="特性" sheetId="19" r:id="rId6"/>
    <sheet name="Sheet1" sheetId="20" r:id="rId7"/>
  </sheets>
  <externalReferences>
    <externalReference r:id="rId8"/>
  </externalReferences>
  <definedNames>
    <definedName name="_xlnm._FilterDatabase" localSheetId="3" hidden="1">品牌!$A$2:$D$45</definedName>
    <definedName name="_xlnm._FilterDatabase" localSheetId="4" hidden="1">品牌下细分类_系列!$B$1:$G$138</definedName>
    <definedName name="_xlnm._FilterDatabase" localSheetId="1" hidden="1">商品编码!$A$2:$X$294</definedName>
    <definedName name="_xlnm._FilterDatabase" localSheetId="2" hidden="1">'商品编码_待确认（编码有重复）'!$A$2:$X$37</definedName>
    <definedName name="_xlnm._FilterDatabase" localSheetId="0" hidden="1">商品分类!$B$1:$C$26</definedName>
    <definedName name="_xlnm._FilterDatabase" localSheetId="5" hidden="1">特性!$A$1:$E$109</definedName>
  </definedNames>
  <calcPr calcId="162913" concurrentCalc="0"/>
</workbook>
</file>

<file path=xl/calcChain.xml><?xml version="1.0" encoding="utf-8"?>
<calcChain xmlns="http://schemas.openxmlformats.org/spreadsheetml/2006/main">
  <c r="G4" i="8" l="1"/>
  <c r="I4" i="8"/>
  <c r="J4" i="8"/>
  <c r="M4" i="8"/>
  <c r="E4" i="8"/>
  <c r="N4" i="8"/>
  <c r="G5" i="8"/>
  <c r="I5" i="8"/>
  <c r="J5" i="8"/>
  <c r="M5" i="8"/>
  <c r="E5" i="8"/>
  <c r="N5" i="8"/>
  <c r="G3" i="8"/>
  <c r="I3" i="8"/>
  <c r="J3" i="8"/>
  <c r="M3" i="8"/>
  <c r="E3" i="8"/>
  <c r="N3" i="8"/>
  <c r="O4" i="8"/>
  <c r="G246" i="8"/>
  <c r="I246" i="8"/>
  <c r="J246" i="8"/>
  <c r="M246" i="8"/>
  <c r="E246" i="8"/>
  <c r="N246" i="8"/>
  <c r="O5" i="8"/>
  <c r="G6" i="8"/>
  <c r="I6" i="8"/>
  <c r="J6" i="8"/>
  <c r="M6" i="8"/>
  <c r="E6" i="8"/>
  <c r="N6" i="8"/>
  <c r="G7" i="8"/>
  <c r="I7" i="8"/>
  <c r="J7" i="8"/>
  <c r="M7" i="8"/>
  <c r="E7" i="8"/>
  <c r="N7" i="8"/>
  <c r="O6" i="8"/>
  <c r="O7" i="8"/>
  <c r="G8" i="8"/>
  <c r="I8" i="8"/>
  <c r="J8" i="8"/>
  <c r="M8" i="8"/>
  <c r="E8" i="8"/>
  <c r="N8" i="8"/>
  <c r="G9" i="8"/>
  <c r="I9" i="8"/>
  <c r="J9" i="8"/>
  <c r="M9" i="8"/>
  <c r="E9" i="8"/>
  <c r="N9" i="8"/>
  <c r="O8" i="8"/>
  <c r="G230" i="8"/>
  <c r="I230" i="8"/>
  <c r="J230" i="8"/>
  <c r="M230" i="8"/>
  <c r="E230" i="8"/>
  <c r="N230" i="8"/>
  <c r="O9" i="8"/>
  <c r="G10" i="8"/>
  <c r="I10" i="8"/>
  <c r="J10" i="8"/>
  <c r="M10" i="8"/>
  <c r="E10" i="8"/>
  <c r="N10" i="8"/>
  <c r="O10" i="8"/>
  <c r="G11" i="8"/>
  <c r="I11" i="8"/>
  <c r="J11" i="8"/>
  <c r="M11" i="8"/>
  <c r="E11" i="8"/>
  <c r="N11" i="8"/>
  <c r="G65" i="8"/>
  <c r="I65" i="8"/>
  <c r="J65" i="8"/>
  <c r="M65" i="8"/>
  <c r="E65" i="8"/>
  <c r="N65" i="8"/>
  <c r="O11" i="8"/>
  <c r="G12" i="8"/>
  <c r="I12" i="8"/>
  <c r="J12" i="8"/>
  <c r="M12" i="8"/>
  <c r="E12" i="8"/>
  <c r="N12" i="8"/>
  <c r="O12" i="8"/>
  <c r="G13" i="8"/>
  <c r="I13" i="8"/>
  <c r="J13" i="8"/>
  <c r="M13" i="8"/>
  <c r="E13" i="8"/>
  <c r="N13" i="8"/>
  <c r="G18" i="8"/>
  <c r="I18" i="8"/>
  <c r="J18" i="8"/>
  <c r="M18" i="8"/>
  <c r="E18" i="8"/>
  <c r="N18" i="8"/>
  <c r="O13" i="8"/>
  <c r="G14" i="8"/>
  <c r="I14" i="8"/>
  <c r="J14" i="8"/>
  <c r="M14" i="8"/>
  <c r="E14" i="8"/>
  <c r="N14" i="8"/>
  <c r="G19" i="8"/>
  <c r="I19" i="8"/>
  <c r="J19" i="8"/>
  <c r="M19" i="8"/>
  <c r="E19" i="8"/>
  <c r="N19" i="8"/>
  <c r="O14" i="8"/>
  <c r="G15" i="8"/>
  <c r="I15" i="8"/>
  <c r="J15" i="8"/>
  <c r="M15" i="8"/>
  <c r="E15" i="8"/>
  <c r="N15" i="8"/>
  <c r="O15" i="8"/>
  <c r="G16" i="8"/>
  <c r="I16" i="8"/>
  <c r="J16" i="8"/>
  <c r="M16" i="8"/>
  <c r="E16" i="8"/>
  <c r="N16" i="8"/>
  <c r="O16" i="8"/>
  <c r="G17" i="8"/>
  <c r="I17" i="8"/>
  <c r="J17" i="8"/>
  <c r="M17" i="8"/>
  <c r="E17" i="8"/>
  <c r="N17" i="8"/>
  <c r="G20" i="8"/>
  <c r="I20" i="8"/>
  <c r="J20" i="8"/>
  <c r="M20" i="8"/>
  <c r="E20" i="8"/>
  <c r="N20" i="8"/>
  <c r="O17" i="8"/>
  <c r="O18" i="8"/>
  <c r="O19" i="8"/>
  <c r="O20" i="8"/>
  <c r="G21" i="8"/>
  <c r="I21" i="8"/>
  <c r="J21" i="8"/>
  <c r="M21" i="8"/>
  <c r="E21" i="8"/>
  <c r="N21" i="8"/>
  <c r="G23" i="8"/>
  <c r="I23" i="8"/>
  <c r="J23" i="8"/>
  <c r="M23" i="8"/>
  <c r="E23" i="8"/>
  <c r="N23" i="8"/>
  <c r="O21" i="8"/>
  <c r="G22" i="8"/>
  <c r="I22" i="8"/>
  <c r="J22" i="8"/>
  <c r="M22" i="8"/>
  <c r="E22" i="8"/>
  <c r="N22" i="8"/>
  <c r="G57" i="8"/>
  <c r="I57" i="8"/>
  <c r="J57" i="8"/>
  <c r="M57" i="8"/>
  <c r="E57" i="8"/>
  <c r="N57" i="8"/>
  <c r="O22" i="8"/>
  <c r="G24" i="8"/>
  <c r="I24" i="8"/>
  <c r="J24" i="8"/>
  <c r="M24" i="8"/>
  <c r="E24" i="8"/>
  <c r="N24" i="8"/>
  <c r="O23" i="8"/>
  <c r="G25" i="8"/>
  <c r="I25" i="8"/>
  <c r="J25" i="8"/>
  <c r="M25" i="8"/>
  <c r="E25" i="8"/>
  <c r="N25" i="8"/>
  <c r="O24" i="8"/>
  <c r="O25" i="8"/>
  <c r="G26" i="8"/>
  <c r="I26" i="8"/>
  <c r="J26" i="8"/>
  <c r="M26" i="8"/>
  <c r="E26" i="8"/>
  <c r="N26" i="8"/>
  <c r="G60" i="8"/>
  <c r="I60" i="8"/>
  <c r="J60" i="8"/>
  <c r="M60" i="8"/>
  <c r="E60" i="8"/>
  <c r="N60" i="8"/>
  <c r="O26" i="8"/>
  <c r="G27" i="8"/>
  <c r="I27" i="8"/>
  <c r="J27" i="8"/>
  <c r="M27" i="8"/>
  <c r="E27" i="8"/>
  <c r="N27" i="8"/>
  <c r="G50" i="8"/>
  <c r="I50" i="8"/>
  <c r="J50" i="8"/>
  <c r="M50" i="8"/>
  <c r="E50" i="8"/>
  <c r="N50" i="8"/>
  <c r="O27" i="8"/>
  <c r="G28" i="8"/>
  <c r="I28" i="8"/>
  <c r="J28" i="8"/>
  <c r="M28" i="8"/>
  <c r="E28" i="8"/>
  <c r="N28" i="8"/>
  <c r="O28" i="8"/>
  <c r="G29" i="8"/>
  <c r="I29" i="8"/>
  <c r="J29" i="8"/>
  <c r="M29" i="8"/>
  <c r="E29" i="8"/>
  <c r="N29" i="8"/>
  <c r="O29" i="8"/>
  <c r="G30" i="8"/>
  <c r="I30" i="8"/>
  <c r="J30" i="8"/>
  <c r="M30" i="8"/>
  <c r="E30" i="8"/>
  <c r="N30" i="8"/>
  <c r="O30" i="8"/>
  <c r="G31" i="8"/>
  <c r="I31" i="8"/>
  <c r="J31" i="8"/>
  <c r="M31" i="8"/>
  <c r="E31" i="8"/>
  <c r="N31" i="8"/>
  <c r="G232" i="8"/>
  <c r="I232" i="8"/>
  <c r="J232" i="8"/>
  <c r="M232" i="8"/>
  <c r="E232" i="8"/>
  <c r="N232" i="8"/>
  <c r="O31" i="8"/>
  <c r="G32" i="8"/>
  <c r="I32" i="8"/>
  <c r="J32" i="8"/>
  <c r="M32" i="8"/>
  <c r="E32" i="8"/>
  <c r="N32" i="8"/>
  <c r="O32" i="8"/>
  <c r="G33" i="8"/>
  <c r="I33" i="8"/>
  <c r="J33" i="8"/>
  <c r="M33" i="8"/>
  <c r="E33" i="8"/>
  <c r="N33" i="8"/>
  <c r="O33" i="8"/>
  <c r="G34" i="8"/>
  <c r="I34" i="8"/>
  <c r="J34" i="8"/>
  <c r="M34" i="8"/>
  <c r="E34" i="8"/>
  <c r="N34" i="8"/>
  <c r="O34" i="8"/>
  <c r="G35" i="8"/>
  <c r="I35" i="8"/>
  <c r="J35" i="8"/>
  <c r="M35" i="8"/>
  <c r="E35" i="8"/>
  <c r="N35" i="8"/>
  <c r="G36" i="8"/>
  <c r="I36" i="8"/>
  <c r="J36" i="8"/>
  <c r="M36" i="8"/>
  <c r="E36" i="8"/>
  <c r="N36" i="8"/>
  <c r="O35" i="8"/>
  <c r="O36" i="8"/>
  <c r="G37" i="8"/>
  <c r="I37" i="8"/>
  <c r="J37" i="8"/>
  <c r="M37" i="8"/>
  <c r="E37" i="8"/>
  <c r="N37" i="8"/>
  <c r="O37" i="8"/>
  <c r="G38" i="8"/>
  <c r="I38" i="8"/>
  <c r="J38" i="8"/>
  <c r="M38" i="8"/>
  <c r="E38" i="8"/>
  <c r="N38" i="8"/>
  <c r="O38" i="8"/>
  <c r="G39" i="8"/>
  <c r="I39" i="8"/>
  <c r="J39" i="8"/>
  <c r="M39" i="8"/>
  <c r="E39" i="8"/>
  <c r="N39" i="8"/>
  <c r="G40" i="8"/>
  <c r="I40" i="8"/>
  <c r="J40" i="8"/>
  <c r="M40" i="8"/>
  <c r="E40" i="8"/>
  <c r="N40" i="8"/>
  <c r="O39" i="8"/>
  <c r="O40" i="8"/>
  <c r="G41" i="8"/>
  <c r="I41" i="8"/>
  <c r="J41" i="8"/>
  <c r="M41" i="8"/>
  <c r="E41" i="8"/>
  <c r="N41" i="8"/>
  <c r="O41" i="8"/>
  <c r="G42" i="8"/>
  <c r="I42" i="8"/>
  <c r="J42" i="8"/>
  <c r="M42" i="8"/>
  <c r="E42" i="8"/>
  <c r="N42" i="8"/>
  <c r="O42" i="8"/>
  <c r="G43" i="8"/>
  <c r="I43" i="8"/>
  <c r="J43" i="8"/>
  <c r="M43" i="8"/>
  <c r="E43" i="8"/>
  <c r="N43" i="8"/>
  <c r="O43" i="8"/>
  <c r="G44" i="8"/>
  <c r="I44" i="8"/>
  <c r="J44" i="8"/>
  <c r="M44" i="8"/>
  <c r="E44" i="8"/>
  <c r="N44" i="8"/>
  <c r="O44" i="8"/>
  <c r="G45" i="8"/>
  <c r="I45" i="8"/>
  <c r="J45" i="8"/>
  <c r="M45" i="8"/>
  <c r="E45" i="8"/>
  <c r="N45" i="8"/>
  <c r="G47" i="8"/>
  <c r="I47" i="8"/>
  <c r="J47" i="8"/>
  <c r="M47" i="8"/>
  <c r="E47" i="8"/>
  <c r="N47" i="8"/>
  <c r="O45" i="8"/>
  <c r="G46" i="8"/>
  <c r="I46" i="8"/>
  <c r="J46" i="8"/>
  <c r="M46" i="8"/>
  <c r="E46" i="8"/>
  <c r="N46" i="8"/>
  <c r="O46" i="8"/>
  <c r="O47" i="8"/>
  <c r="G48" i="8"/>
  <c r="I48" i="8"/>
  <c r="J48" i="8"/>
  <c r="M48" i="8"/>
  <c r="E48" i="8"/>
  <c r="N48" i="8"/>
  <c r="G53" i="8"/>
  <c r="I53" i="8"/>
  <c r="J53" i="8"/>
  <c r="M53" i="8"/>
  <c r="E53" i="8"/>
  <c r="N53" i="8"/>
  <c r="O48" i="8"/>
  <c r="G49" i="8"/>
  <c r="I49" i="8"/>
  <c r="J49" i="8"/>
  <c r="M49" i="8"/>
  <c r="E49" i="8"/>
  <c r="N49" i="8"/>
  <c r="O49" i="8"/>
  <c r="O50" i="8"/>
  <c r="G51" i="8"/>
  <c r="I51" i="8"/>
  <c r="J51" i="8"/>
  <c r="M51" i="8"/>
  <c r="E51" i="8"/>
  <c r="N51" i="8"/>
  <c r="G56" i="8"/>
  <c r="I56" i="8"/>
  <c r="J56" i="8"/>
  <c r="M56" i="8"/>
  <c r="E56" i="8"/>
  <c r="N56" i="8"/>
  <c r="O51" i="8"/>
  <c r="G52" i="8"/>
  <c r="I52" i="8"/>
  <c r="J52" i="8"/>
  <c r="M52" i="8"/>
  <c r="E52" i="8"/>
  <c r="N52" i="8"/>
  <c r="O52" i="8"/>
  <c r="G55" i="8"/>
  <c r="I55" i="8"/>
  <c r="J55" i="8"/>
  <c r="M55" i="8"/>
  <c r="E55" i="8"/>
  <c r="N55" i="8"/>
  <c r="O53" i="8"/>
  <c r="G54" i="8"/>
  <c r="I54" i="8"/>
  <c r="J54" i="8"/>
  <c r="M54" i="8"/>
  <c r="E54" i="8"/>
  <c r="N54" i="8"/>
  <c r="O54" i="8"/>
  <c r="O55" i="8"/>
  <c r="O56" i="8"/>
  <c r="G59" i="8"/>
  <c r="I59" i="8"/>
  <c r="J59" i="8"/>
  <c r="M59" i="8"/>
  <c r="E59" i="8"/>
  <c r="N59" i="8"/>
  <c r="O57" i="8"/>
  <c r="G58" i="8"/>
  <c r="I58" i="8"/>
  <c r="J58" i="8"/>
  <c r="M58" i="8"/>
  <c r="E58" i="8"/>
  <c r="N58" i="8"/>
  <c r="O58" i="8"/>
  <c r="O59" i="8"/>
  <c r="O60" i="8"/>
  <c r="G61" i="8"/>
  <c r="I61" i="8"/>
  <c r="J61" i="8"/>
  <c r="M61" i="8"/>
  <c r="E61" i="8"/>
  <c r="N61" i="8"/>
  <c r="G85" i="8"/>
  <c r="I85" i="8"/>
  <c r="J85" i="8"/>
  <c r="M85" i="8"/>
  <c r="E85" i="8"/>
  <c r="N85" i="8"/>
  <c r="O61" i="8"/>
  <c r="G62" i="8"/>
  <c r="I62" i="8"/>
  <c r="J62" i="8"/>
  <c r="M62" i="8"/>
  <c r="E62" i="8"/>
  <c r="N62" i="8"/>
  <c r="G76" i="8"/>
  <c r="I76" i="8"/>
  <c r="J76" i="8"/>
  <c r="M76" i="8"/>
  <c r="E76" i="8"/>
  <c r="N76" i="8"/>
  <c r="O62" i="8"/>
  <c r="G63" i="8"/>
  <c r="I63" i="8"/>
  <c r="J63" i="8"/>
  <c r="M63" i="8"/>
  <c r="E63" i="8"/>
  <c r="N63" i="8"/>
  <c r="G90" i="8"/>
  <c r="I90" i="8"/>
  <c r="J90" i="8"/>
  <c r="M90" i="8"/>
  <c r="E90" i="8"/>
  <c r="N90" i="8"/>
  <c r="O63" i="8"/>
  <c r="G64" i="8"/>
  <c r="I64" i="8"/>
  <c r="J64" i="8"/>
  <c r="M64" i="8"/>
  <c r="E64" i="8"/>
  <c r="N64" i="8"/>
  <c r="O64" i="8"/>
  <c r="O65" i="8"/>
  <c r="G66" i="8"/>
  <c r="I66" i="8"/>
  <c r="J66" i="8"/>
  <c r="M66" i="8"/>
  <c r="E66" i="8"/>
  <c r="N66" i="8"/>
  <c r="G67" i="8"/>
  <c r="I67" i="8"/>
  <c r="J67" i="8"/>
  <c r="M67" i="8"/>
  <c r="E67" i="8"/>
  <c r="N67" i="8"/>
  <c r="O66" i="8"/>
  <c r="G70" i="8"/>
  <c r="I70" i="8"/>
  <c r="J70" i="8"/>
  <c r="M70" i="8"/>
  <c r="E70" i="8"/>
  <c r="N70" i="8"/>
  <c r="O67" i="8"/>
  <c r="G68" i="8"/>
  <c r="I68" i="8"/>
  <c r="J68" i="8"/>
  <c r="M68" i="8"/>
  <c r="E68" i="8"/>
  <c r="N68" i="8"/>
  <c r="G69" i="8"/>
  <c r="I69" i="8"/>
  <c r="J69" i="8"/>
  <c r="M69" i="8"/>
  <c r="E69" i="8"/>
  <c r="N69" i="8"/>
  <c r="O68" i="8"/>
  <c r="G73" i="8"/>
  <c r="I73" i="8"/>
  <c r="J73" i="8"/>
  <c r="M73" i="8"/>
  <c r="E73" i="8"/>
  <c r="N73" i="8"/>
  <c r="O69" i="8"/>
  <c r="O70" i="8"/>
  <c r="G71" i="8"/>
  <c r="I71" i="8"/>
  <c r="J71" i="8"/>
  <c r="M71" i="8"/>
  <c r="E71" i="8"/>
  <c r="N71" i="8"/>
  <c r="O71" i="8"/>
  <c r="G72" i="8"/>
  <c r="I72" i="8"/>
  <c r="J72" i="8"/>
  <c r="M72" i="8"/>
  <c r="E72" i="8"/>
  <c r="N72" i="8"/>
  <c r="G103" i="8"/>
  <c r="I103" i="8"/>
  <c r="J103" i="8"/>
  <c r="M103" i="8"/>
  <c r="E103" i="8"/>
  <c r="N103" i="8"/>
  <c r="O72" i="8"/>
  <c r="G82" i="8"/>
  <c r="I82" i="8"/>
  <c r="J82" i="8"/>
  <c r="M82" i="8"/>
  <c r="E82" i="8"/>
  <c r="N82" i="8"/>
  <c r="O73" i="8"/>
  <c r="G74" i="8"/>
  <c r="I74" i="8"/>
  <c r="J74" i="8"/>
  <c r="M74" i="8"/>
  <c r="E74" i="8"/>
  <c r="N74" i="8"/>
  <c r="G75" i="8"/>
  <c r="I75" i="8"/>
  <c r="J75" i="8"/>
  <c r="M75" i="8"/>
  <c r="E75" i="8"/>
  <c r="N75" i="8"/>
  <c r="O74" i="8"/>
  <c r="G105" i="8"/>
  <c r="I105" i="8"/>
  <c r="J105" i="8"/>
  <c r="M105" i="8"/>
  <c r="E105" i="8"/>
  <c r="N105" i="8"/>
  <c r="O75" i="8"/>
  <c r="O76" i="8"/>
  <c r="G77" i="8"/>
  <c r="I77" i="8"/>
  <c r="J77" i="8"/>
  <c r="M77" i="8"/>
  <c r="E77" i="8"/>
  <c r="N77" i="8"/>
  <c r="G87" i="8"/>
  <c r="I87" i="8"/>
  <c r="J87" i="8"/>
  <c r="M87" i="8"/>
  <c r="E87" i="8"/>
  <c r="N87" i="8"/>
  <c r="O77" i="8"/>
  <c r="G78" i="8"/>
  <c r="I78" i="8"/>
  <c r="J78" i="8"/>
  <c r="M78" i="8"/>
  <c r="E78" i="8"/>
  <c r="N78" i="8"/>
  <c r="O78" i="8"/>
  <c r="G79" i="8"/>
  <c r="I79" i="8"/>
  <c r="J79" i="8"/>
  <c r="M79" i="8"/>
  <c r="E79" i="8"/>
  <c r="N79" i="8"/>
  <c r="O79" i="8"/>
  <c r="G80" i="8"/>
  <c r="I80" i="8"/>
  <c r="J80" i="8"/>
  <c r="M80" i="8"/>
  <c r="E80" i="8"/>
  <c r="N80" i="8"/>
  <c r="G226" i="8"/>
  <c r="I226" i="8"/>
  <c r="J226" i="8"/>
  <c r="M226" i="8"/>
  <c r="E226" i="8"/>
  <c r="N226" i="8"/>
  <c r="O80" i="8"/>
  <c r="G81" i="8"/>
  <c r="I81" i="8"/>
  <c r="J81" i="8"/>
  <c r="M81" i="8"/>
  <c r="E81" i="8"/>
  <c r="N81" i="8"/>
  <c r="O81" i="8"/>
  <c r="O82" i="8"/>
  <c r="G83" i="8"/>
  <c r="I83" i="8"/>
  <c r="J83" i="8"/>
  <c r="M83" i="8"/>
  <c r="E83" i="8"/>
  <c r="N83" i="8"/>
  <c r="G84" i="8"/>
  <c r="I84" i="8"/>
  <c r="J84" i="8"/>
  <c r="M84" i="8"/>
  <c r="E84" i="8"/>
  <c r="N84" i="8"/>
  <c r="O83" i="8"/>
  <c r="O84" i="8"/>
  <c r="O85" i="8"/>
  <c r="G86" i="8"/>
  <c r="I86" i="8"/>
  <c r="J86" i="8"/>
  <c r="M86" i="8"/>
  <c r="E86" i="8"/>
  <c r="N86" i="8"/>
  <c r="O86" i="8"/>
  <c r="G88" i="8"/>
  <c r="I88" i="8"/>
  <c r="J88" i="8"/>
  <c r="M88" i="8"/>
  <c r="E88" i="8"/>
  <c r="N88" i="8"/>
  <c r="O87" i="8"/>
  <c r="O88" i="8"/>
  <c r="G89" i="8"/>
  <c r="I89" i="8"/>
  <c r="J89" i="8"/>
  <c r="M89" i="8"/>
  <c r="E89" i="8"/>
  <c r="N89" i="8"/>
  <c r="G91" i="8"/>
  <c r="I91" i="8"/>
  <c r="J91" i="8"/>
  <c r="M91" i="8"/>
  <c r="E91" i="8"/>
  <c r="N91" i="8"/>
  <c r="O89" i="8"/>
  <c r="O90" i="8"/>
  <c r="O91" i="8"/>
  <c r="G92" i="8"/>
  <c r="I92" i="8"/>
  <c r="J92" i="8"/>
  <c r="M92" i="8"/>
  <c r="E92" i="8"/>
  <c r="N92" i="8"/>
  <c r="G94" i="8"/>
  <c r="I94" i="8"/>
  <c r="J94" i="8"/>
  <c r="M94" i="8"/>
  <c r="E94" i="8"/>
  <c r="N94" i="8"/>
  <c r="O92" i="8"/>
  <c r="G93" i="8"/>
  <c r="I93" i="8"/>
  <c r="J93" i="8"/>
  <c r="M93" i="8"/>
  <c r="E93" i="8"/>
  <c r="N93" i="8"/>
  <c r="G113" i="8"/>
  <c r="I113" i="8"/>
  <c r="J113" i="8"/>
  <c r="M113" i="8"/>
  <c r="E113" i="8"/>
  <c r="N113" i="8"/>
  <c r="O93" i="8"/>
  <c r="O94" i="8"/>
  <c r="G95" i="8"/>
  <c r="I95" i="8"/>
  <c r="J95" i="8"/>
  <c r="M95" i="8"/>
  <c r="E95" i="8"/>
  <c r="N95" i="8"/>
  <c r="O95" i="8"/>
  <c r="G96" i="8"/>
  <c r="I96" i="8"/>
  <c r="J96" i="8"/>
  <c r="M96" i="8"/>
  <c r="E96" i="8"/>
  <c r="N96" i="8"/>
  <c r="G97" i="8"/>
  <c r="I97" i="8"/>
  <c r="J97" i="8"/>
  <c r="M97" i="8"/>
  <c r="E97" i="8"/>
  <c r="N97" i="8"/>
  <c r="O96" i="8"/>
  <c r="G108" i="8"/>
  <c r="I108" i="8"/>
  <c r="J108" i="8"/>
  <c r="M108" i="8"/>
  <c r="E108" i="8"/>
  <c r="N108" i="8"/>
  <c r="O97" i="8"/>
  <c r="G98" i="8"/>
  <c r="I98" i="8"/>
  <c r="J98" i="8"/>
  <c r="M98" i="8"/>
  <c r="E98" i="8"/>
  <c r="N98" i="8"/>
  <c r="O98" i="8"/>
  <c r="G99" i="8"/>
  <c r="I99" i="8"/>
  <c r="J99" i="8"/>
  <c r="M99" i="8"/>
  <c r="E99" i="8"/>
  <c r="N99" i="8"/>
  <c r="O99" i="8"/>
  <c r="G100" i="8"/>
  <c r="I100" i="8"/>
  <c r="J100" i="8"/>
  <c r="M100" i="8"/>
  <c r="E100" i="8"/>
  <c r="N100" i="8"/>
  <c r="G101" i="8"/>
  <c r="I101" i="8"/>
  <c r="J101" i="8"/>
  <c r="M101" i="8"/>
  <c r="E101" i="8"/>
  <c r="N101" i="8"/>
  <c r="O100" i="8"/>
  <c r="O101" i="8"/>
  <c r="G102" i="8"/>
  <c r="I102" i="8"/>
  <c r="J102" i="8"/>
  <c r="M102" i="8"/>
  <c r="E102" i="8"/>
  <c r="N102" i="8"/>
  <c r="O102" i="8"/>
  <c r="O103" i="8"/>
  <c r="G104" i="8"/>
  <c r="I104" i="8"/>
  <c r="J104" i="8"/>
  <c r="M104" i="8"/>
  <c r="E104" i="8"/>
  <c r="N104" i="8"/>
  <c r="G117" i="8"/>
  <c r="I117" i="8"/>
  <c r="J117" i="8"/>
  <c r="M117" i="8"/>
  <c r="E117" i="8"/>
  <c r="N117" i="8"/>
  <c r="O104" i="8"/>
  <c r="O105" i="8"/>
  <c r="G106" i="8"/>
  <c r="I106" i="8"/>
  <c r="J106" i="8"/>
  <c r="M106" i="8"/>
  <c r="E106" i="8"/>
  <c r="N106" i="8"/>
  <c r="G111" i="8"/>
  <c r="I111" i="8"/>
  <c r="J111" i="8"/>
  <c r="M111" i="8"/>
  <c r="E111" i="8"/>
  <c r="N111" i="8"/>
  <c r="O106" i="8"/>
  <c r="G107" i="8"/>
  <c r="I107" i="8"/>
  <c r="J107" i="8"/>
  <c r="M107" i="8"/>
  <c r="E107" i="8"/>
  <c r="N107" i="8"/>
  <c r="G109" i="8"/>
  <c r="I109" i="8"/>
  <c r="J109" i="8"/>
  <c r="M109" i="8"/>
  <c r="E109" i="8"/>
  <c r="N109" i="8"/>
  <c r="O107" i="8"/>
  <c r="O108" i="8"/>
  <c r="O109" i="8"/>
  <c r="G110" i="8"/>
  <c r="I110" i="8"/>
  <c r="J110" i="8"/>
  <c r="M110" i="8"/>
  <c r="E110" i="8"/>
  <c r="N110" i="8"/>
  <c r="O110" i="8"/>
  <c r="O111" i="8"/>
  <c r="G112" i="8"/>
  <c r="I112" i="8"/>
  <c r="J112" i="8"/>
  <c r="M112" i="8"/>
  <c r="E112" i="8"/>
  <c r="N112" i="8"/>
  <c r="O112" i="8"/>
  <c r="G115" i="8"/>
  <c r="I115" i="8"/>
  <c r="J115" i="8"/>
  <c r="M115" i="8"/>
  <c r="E115" i="8"/>
  <c r="N115" i="8"/>
  <c r="O113" i="8"/>
  <c r="G114" i="8"/>
  <c r="I114" i="8"/>
  <c r="J114" i="8"/>
  <c r="M114" i="8"/>
  <c r="E114" i="8"/>
  <c r="N114" i="8"/>
  <c r="O114" i="8"/>
  <c r="G116" i="8"/>
  <c r="I116" i="8"/>
  <c r="J116" i="8"/>
  <c r="M116" i="8"/>
  <c r="E116" i="8"/>
  <c r="N116" i="8"/>
  <c r="O115" i="8"/>
  <c r="O116" i="8"/>
  <c r="G118" i="8"/>
  <c r="I118" i="8"/>
  <c r="J118" i="8"/>
  <c r="M118" i="8"/>
  <c r="E118" i="8"/>
  <c r="N118" i="8"/>
  <c r="O117" i="8"/>
  <c r="O118" i="8"/>
  <c r="G119" i="8"/>
  <c r="I119" i="8"/>
  <c r="J119" i="8"/>
  <c r="M119" i="8"/>
  <c r="E119" i="8"/>
  <c r="N119" i="8"/>
  <c r="G190" i="8"/>
  <c r="I190" i="8"/>
  <c r="J190" i="8"/>
  <c r="M190" i="8"/>
  <c r="E190" i="8"/>
  <c r="N190" i="8"/>
  <c r="O119" i="8"/>
  <c r="G120" i="8"/>
  <c r="I120" i="8"/>
  <c r="J120" i="8"/>
  <c r="M120" i="8"/>
  <c r="E120" i="8"/>
  <c r="N120" i="8"/>
  <c r="O120" i="8"/>
  <c r="G121" i="8"/>
  <c r="I121" i="8"/>
  <c r="J121" i="8"/>
  <c r="M121" i="8"/>
  <c r="E121" i="8"/>
  <c r="N121" i="8"/>
  <c r="G177" i="8"/>
  <c r="I177" i="8"/>
  <c r="J177" i="8"/>
  <c r="M177" i="8"/>
  <c r="E177" i="8"/>
  <c r="N177" i="8"/>
  <c r="O121" i="8"/>
  <c r="G122" i="8"/>
  <c r="I122" i="8"/>
  <c r="J122" i="8"/>
  <c r="M122" i="8"/>
  <c r="E122" i="8"/>
  <c r="N122" i="8"/>
  <c r="O122" i="8"/>
  <c r="G123" i="8"/>
  <c r="I123" i="8"/>
  <c r="J123" i="8"/>
  <c r="M123" i="8"/>
  <c r="E123" i="8"/>
  <c r="N123" i="8"/>
  <c r="G125" i="8"/>
  <c r="I125" i="8"/>
  <c r="J125" i="8"/>
  <c r="M125" i="8"/>
  <c r="E125" i="8"/>
  <c r="N125" i="8"/>
  <c r="O123" i="8"/>
  <c r="G124" i="8"/>
  <c r="I124" i="8"/>
  <c r="J124" i="8"/>
  <c r="M124" i="8"/>
  <c r="E124" i="8"/>
  <c r="N124" i="8"/>
  <c r="O124" i="8"/>
  <c r="O125" i="8"/>
  <c r="G126" i="8"/>
  <c r="I126" i="8"/>
  <c r="J126" i="8"/>
  <c r="M126" i="8"/>
  <c r="E126" i="8"/>
  <c r="N126" i="8"/>
  <c r="G128" i="8"/>
  <c r="I128" i="8"/>
  <c r="J128" i="8"/>
  <c r="M128" i="8"/>
  <c r="E128" i="8"/>
  <c r="N128" i="8"/>
  <c r="O126" i="8"/>
  <c r="G127" i="8"/>
  <c r="I127" i="8"/>
  <c r="J127" i="8"/>
  <c r="M127" i="8"/>
  <c r="E127" i="8"/>
  <c r="N127" i="8"/>
  <c r="O127" i="8"/>
  <c r="O128" i="8"/>
  <c r="G129" i="8"/>
  <c r="I129" i="8"/>
  <c r="J129" i="8"/>
  <c r="M129" i="8"/>
  <c r="E129" i="8"/>
  <c r="N129" i="8"/>
  <c r="G131" i="8"/>
  <c r="I131" i="8"/>
  <c r="J131" i="8"/>
  <c r="M131" i="8"/>
  <c r="E131" i="8"/>
  <c r="N131" i="8"/>
  <c r="O129" i="8"/>
  <c r="G130" i="8"/>
  <c r="I130" i="8"/>
  <c r="J130" i="8"/>
  <c r="M130" i="8"/>
  <c r="E130" i="8"/>
  <c r="N130" i="8"/>
  <c r="G148" i="8"/>
  <c r="I148" i="8"/>
  <c r="J148" i="8"/>
  <c r="M148" i="8"/>
  <c r="E148" i="8"/>
  <c r="N148" i="8"/>
  <c r="O130" i="8"/>
  <c r="G141" i="8"/>
  <c r="I141" i="8"/>
  <c r="J141" i="8"/>
  <c r="M141" i="8"/>
  <c r="E141" i="8"/>
  <c r="N141" i="8"/>
  <c r="O131" i="8"/>
  <c r="G132" i="8"/>
  <c r="I132" i="8"/>
  <c r="J132" i="8"/>
  <c r="M132" i="8"/>
  <c r="E132" i="8"/>
  <c r="N132" i="8"/>
  <c r="O132" i="8"/>
  <c r="G133" i="8"/>
  <c r="I133" i="8"/>
  <c r="J133" i="8"/>
  <c r="M133" i="8"/>
  <c r="E133" i="8"/>
  <c r="N133" i="8"/>
  <c r="G135" i="8"/>
  <c r="I135" i="8"/>
  <c r="J135" i="8"/>
  <c r="M135" i="8"/>
  <c r="E135" i="8"/>
  <c r="N135" i="8"/>
  <c r="O133" i="8"/>
  <c r="G134" i="8"/>
  <c r="I134" i="8"/>
  <c r="J134" i="8"/>
  <c r="M134" i="8"/>
  <c r="E134" i="8"/>
  <c r="N134" i="8"/>
  <c r="O134" i="8"/>
  <c r="O135" i="8"/>
  <c r="G136" i="8"/>
  <c r="I136" i="8"/>
  <c r="J136" i="8"/>
  <c r="M136" i="8"/>
  <c r="E136" i="8"/>
  <c r="N136" i="8"/>
  <c r="G140" i="8"/>
  <c r="I140" i="8"/>
  <c r="J140" i="8"/>
  <c r="M140" i="8"/>
  <c r="E140" i="8"/>
  <c r="N140" i="8"/>
  <c r="O136" i="8"/>
  <c r="G137" i="8"/>
  <c r="I137" i="8"/>
  <c r="J137" i="8"/>
  <c r="M137" i="8"/>
  <c r="E137" i="8"/>
  <c r="N137" i="8"/>
  <c r="G143" i="8"/>
  <c r="I143" i="8"/>
  <c r="J143" i="8"/>
  <c r="M143" i="8"/>
  <c r="E143" i="8"/>
  <c r="N143" i="8"/>
  <c r="O137" i="8"/>
  <c r="G138" i="8"/>
  <c r="I138" i="8"/>
  <c r="J138" i="8"/>
  <c r="M138" i="8"/>
  <c r="E138" i="8"/>
  <c r="N138" i="8"/>
  <c r="O138" i="8"/>
  <c r="G139" i="8"/>
  <c r="I139" i="8"/>
  <c r="J139" i="8"/>
  <c r="M139" i="8"/>
  <c r="E139" i="8"/>
  <c r="N139" i="8"/>
  <c r="O139" i="8"/>
  <c r="O140" i="8"/>
  <c r="O141" i="8"/>
  <c r="G142" i="8"/>
  <c r="I142" i="8"/>
  <c r="J142" i="8"/>
  <c r="M142" i="8"/>
  <c r="E142" i="8"/>
  <c r="N142" i="8"/>
  <c r="O142" i="8"/>
  <c r="O143" i="8"/>
  <c r="G144" i="8"/>
  <c r="I144" i="8"/>
  <c r="J144" i="8"/>
  <c r="M144" i="8"/>
  <c r="E144" i="8"/>
  <c r="N144" i="8"/>
  <c r="G147" i="8"/>
  <c r="I147" i="8"/>
  <c r="J147" i="8"/>
  <c r="M147" i="8"/>
  <c r="E147" i="8"/>
  <c r="N147" i="8"/>
  <c r="O144" i="8"/>
  <c r="G145" i="8"/>
  <c r="I145" i="8"/>
  <c r="J145" i="8"/>
  <c r="M145" i="8"/>
  <c r="E145" i="8"/>
  <c r="N145" i="8"/>
  <c r="G146" i="8"/>
  <c r="I146" i="8"/>
  <c r="J146" i="8"/>
  <c r="M146" i="8"/>
  <c r="E146" i="8"/>
  <c r="N146" i="8"/>
  <c r="O145" i="8"/>
  <c r="O146" i="8"/>
  <c r="O147" i="8"/>
  <c r="G149" i="8"/>
  <c r="I149" i="8"/>
  <c r="J149" i="8"/>
  <c r="M149" i="8"/>
  <c r="E149" i="8"/>
  <c r="N149" i="8"/>
  <c r="O148" i="8"/>
  <c r="O149" i="8"/>
  <c r="G150" i="8"/>
  <c r="I150" i="8"/>
  <c r="J150" i="8"/>
  <c r="M150" i="8"/>
  <c r="E150" i="8"/>
  <c r="N150" i="8"/>
  <c r="G151" i="8"/>
  <c r="I151" i="8"/>
  <c r="J151" i="8"/>
  <c r="M151" i="8"/>
  <c r="E151" i="8"/>
  <c r="N151" i="8"/>
  <c r="O150" i="8"/>
  <c r="O151" i="8"/>
  <c r="G152" i="8"/>
  <c r="I152" i="8"/>
  <c r="J152" i="8"/>
  <c r="M152" i="8"/>
  <c r="E152" i="8"/>
  <c r="N152" i="8"/>
  <c r="O152" i="8"/>
  <c r="G153" i="8"/>
  <c r="I153" i="8"/>
  <c r="J153" i="8"/>
  <c r="M153" i="8"/>
  <c r="E153" i="8"/>
  <c r="N153" i="8"/>
  <c r="G154" i="8"/>
  <c r="I154" i="8"/>
  <c r="J154" i="8"/>
  <c r="M154" i="8"/>
  <c r="E154" i="8"/>
  <c r="N154" i="8"/>
  <c r="O153" i="8"/>
  <c r="G155" i="8"/>
  <c r="I155" i="8"/>
  <c r="J155" i="8"/>
  <c r="M155" i="8"/>
  <c r="E155" i="8"/>
  <c r="N155" i="8"/>
  <c r="O154" i="8"/>
  <c r="G157" i="8"/>
  <c r="I157" i="8"/>
  <c r="J157" i="8"/>
  <c r="M157" i="8"/>
  <c r="E157" i="8"/>
  <c r="N157" i="8"/>
  <c r="O155" i="8"/>
  <c r="G156" i="8"/>
  <c r="I156" i="8"/>
  <c r="J156" i="8"/>
  <c r="M156" i="8"/>
  <c r="E156" i="8"/>
  <c r="N156" i="8"/>
  <c r="G179" i="8"/>
  <c r="I179" i="8"/>
  <c r="J179" i="8"/>
  <c r="M179" i="8"/>
  <c r="E179" i="8"/>
  <c r="N179" i="8"/>
  <c r="O156" i="8"/>
  <c r="O157" i="8"/>
  <c r="G158" i="8"/>
  <c r="I158" i="8"/>
  <c r="J158" i="8"/>
  <c r="M158" i="8"/>
  <c r="E158" i="8"/>
  <c r="N158" i="8"/>
  <c r="G160" i="8"/>
  <c r="I160" i="8"/>
  <c r="J160" i="8"/>
  <c r="M160" i="8"/>
  <c r="E160" i="8"/>
  <c r="N160" i="8"/>
  <c r="O158" i="8"/>
  <c r="G159" i="8"/>
  <c r="I159" i="8"/>
  <c r="J159" i="8"/>
  <c r="M159" i="8"/>
  <c r="E159" i="8"/>
  <c r="N159" i="8"/>
  <c r="O159" i="8"/>
  <c r="G181" i="8"/>
  <c r="I181" i="8"/>
  <c r="J181" i="8"/>
  <c r="M181" i="8"/>
  <c r="E181" i="8"/>
  <c r="N181" i="8"/>
  <c r="O160" i="8"/>
  <c r="G161" i="8"/>
  <c r="I161" i="8"/>
  <c r="J161" i="8"/>
  <c r="M161" i="8"/>
  <c r="E161" i="8"/>
  <c r="N161" i="8"/>
  <c r="G163" i="8"/>
  <c r="I163" i="8"/>
  <c r="J163" i="8"/>
  <c r="M163" i="8"/>
  <c r="E163" i="8"/>
  <c r="N163" i="8"/>
  <c r="O161" i="8"/>
  <c r="G162" i="8"/>
  <c r="I162" i="8"/>
  <c r="J162" i="8"/>
  <c r="M162" i="8"/>
  <c r="E162" i="8"/>
  <c r="N162" i="8"/>
  <c r="G164" i="8"/>
  <c r="I164" i="8"/>
  <c r="J164" i="8"/>
  <c r="M164" i="8"/>
  <c r="E164" i="8"/>
  <c r="N164" i="8"/>
  <c r="O162" i="8"/>
  <c r="G166" i="8"/>
  <c r="I166" i="8"/>
  <c r="J166" i="8"/>
  <c r="M166" i="8"/>
  <c r="E166" i="8"/>
  <c r="N166" i="8"/>
  <c r="O163" i="8"/>
  <c r="O164" i="8"/>
  <c r="G165" i="8"/>
  <c r="I165" i="8"/>
  <c r="J165" i="8"/>
  <c r="M165" i="8"/>
  <c r="E165" i="8"/>
  <c r="N165" i="8"/>
  <c r="G189" i="8"/>
  <c r="I189" i="8"/>
  <c r="J189" i="8"/>
  <c r="M189" i="8"/>
  <c r="E189" i="8"/>
  <c r="N189" i="8"/>
  <c r="O165" i="8"/>
  <c r="O166" i="8"/>
  <c r="G167" i="8"/>
  <c r="I167" i="8"/>
  <c r="J167" i="8"/>
  <c r="M167" i="8"/>
  <c r="E167" i="8"/>
  <c r="N167" i="8"/>
  <c r="G169" i="8"/>
  <c r="I169" i="8"/>
  <c r="J169" i="8"/>
  <c r="M169" i="8"/>
  <c r="E169" i="8"/>
  <c r="N169" i="8"/>
  <c r="O167" i="8"/>
  <c r="G168" i="8"/>
  <c r="I168" i="8"/>
  <c r="J168" i="8"/>
  <c r="M168" i="8"/>
  <c r="E168" i="8"/>
  <c r="N168" i="8"/>
  <c r="O168" i="8"/>
  <c r="G197" i="8"/>
  <c r="I197" i="8"/>
  <c r="J197" i="8"/>
  <c r="M197" i="8"/>
  <c r="E197" i="8"/>
  <c r="N197" i="8"/>
  <c r="O169" i="8"/>
  <c r="G170" i="8"/>
  <c r="I170" i="8"/>
  <c r="J170" i="8"/>
  <c r="M170" i="8"/>
  <c r="E170" i="8"/>
  <c r="N170" i="8"/>
  <c r="G172" i="8"/>
  <c r="I172" i="8"/>
  <c r="J172" i="8"/>
  <c r="M172" i="8"/>
  <c r="E172" i="8"/>
  <c r="N172" i="8"/>
  <c r="O170" i="8"/>
  <c r="G171" i="8"/>
  <c r="I171" i="8"/>
  <c r="J171" i="8"/>
  <c r="M171" i="8"/>
  <c r="E171" i="8"/>
  <c r="N171" i="8"/>
  <c r="O171" i="8"/>
  <c r="O172" i="8"/>
  <c r="G173" i="8"/>
  <c r="I173" i="8"/>
  <c r="J173" i="8"/>
  <c r="M173" i="8"/>
  <c r="E173" i="8"/>
  <c r="N173" i="8"/>
  <c r="G192" i="8"/>
  <c r="I192" i="8"/>
  <c r="J192" i="8"/>
  <c r="M192" i="8"/>
  <c r="E192" i="8"/>
  <c r="N192" i="8"/>
  <c r="O173" i="8"/>
  <c r="G174" i="8"/>
  <c r="I174" i="8"/>
  <c r="J174" i="8"/>
  <c r="M174" i="8"/>
  <c r="E174" i="8"/>
  <c r="N174" i="8"/>
  <c r="G193" i="8"/>
  <c r="I193" i="8"/>
  <c r="J193" i="8"/>
  <c r="M193" i="8"/>
  <c r="E193" i="8"/>
  <c r="N193" i="8"/>
  <c r="O174" i="8"/>
  <c r="G175" i="8"/>
  <c r="I175" i="8"/>
  <c r="J175" i="8"/>
  <c r="M175" i="8"/>
  <c r="E175" i="8"/>
  <c r="N175" i="8"/>
  <c r="O175" i="8"/>
  <c r="G176" i="8"/>
  <c r="I176" i="8"/>
  <c r="J176" i="8"/>
  <c r="M176" i="8"/>
  <c r="E176" i="8"/>
  <c r="N176" i="8"/>
  <c r="G184" i="8"/>
  <c r="I184" i="8"/>
  <c r="J184" i="8"/>
  <c r="M184" i="8"/>
  <c r="E184" i="8"/>
  <c r="N184" i="8"/>
  <c r="O176" i="8"/>
  <c r="O177" i="8"/>
  <c r="G178" i="8"/>
  <c r="I178" i="8"/>
  <c r="J178" i="8"/>
  <c r="M178" i="8"/>
  <c r="E178" i="8"/>
  <c r="N178" i="8"/>
  <c r="O178" i="8"/>
  <c r="G186" i="8"/>
  <c r="I186" i="8"/>
  <c r="J186" i="8"/>
  <c r="M186" i="8"/>
  <c r="E186" i="8"/>
  <c r="N186" i="8"/>
  <c r="O179" i="8"/>
  <c r="G180" i="8"/>
  <c r="I180" i="8"/>
  <c r="J180" i="8"/>
  <c r="M180" i="8"/>
  <c r="E180" i="8"/>
  <c r="N180" i="8"/>
  <c r="O180" i="8"/>
  <c r="O181" i="8"/>
  <c r="G182" i="8"/>
  <c r="I182" i="8"/>
  <c r="J182" i="8"/>
  <c r="M182" i="8"/>
  <c r="E182" i="8"/>
  <c r="N182" i="8"/>
  <c r="O182" i="8"/>
  <c r="G183" i="8"/>
  <c r="I183" i="8"/>
  <c r="J183" i="8"/>
  <c r="M183" i="8"/>
  <c r="E183" i="8"/>
  <c r="N183" i="8"/>
  <c r="G185" i="8"/>
  <c r="I185" i="8"/>
  <c r="J185" i="8"/>
  <c r="M185" i="8"/>
  <c r="E185" i="8"/>
  <c r="N185" i="8"/>
  <c r="O183" i="8"/>
  <c r="O184" i="8"/>
  <c r="G187" i="8"/>
  <c r="I187" i="8"/>
  <c r="J187" i="8"/>
  <c r="M187" i="8"/>
  <c r="E187" i="8"/>
  <c r="N187" i="8"/>
  <c r="O185" i="8"/>
  <c r="O186" i="8"/>
  <c r="G188" i="8"/>
  <c r="I188" i="8"/>
  <c r="J188" i="8"/>
  <c r="M188" i="8"/>
  <c r="E188" i="8"/>
  <c r="N188" i="8"/>
  <c r="O187" i="8"/>
  <c r="O188" i="8"/>
  <c r="O189" i="8"/>
  <c r="O190" i="8"/>
  <c r="G191" i="8"/>
  <c r="I191" i="8"/>
  <c r="J191" i="8"/>
  <c r="M191" i="8"/>
  <c r="E191" i="8"/>
  <c r="N191" i="8"/>
  <c r="O191" i="8"/>
  <c r="O192" i="8"/>
  <c r="O193" i="8"/>
  <c r="G194" i="8"/>
  <c r="I194" i="8"/>
  <c r="J194" i="8"/>
  <c r="M194" i="8"/>
  <c r="E194" i="8"/>
  <c r="N194" i="8"/>
  <c r="O194" i="8"/>
  <c r="G195" i="8"/>
  <c r="I195" i="8"/>
  <c r="J195" i="8"/>
  <c r="M195" i="8"/>
  <c r="E195" i="8"/>
  <c r="N195" i="8"/>
  <c r="G196" i="8"/>
  <c r="I196" i="8"/>
  <c r="J196" i="8"/>
  <c r="M196" i="8"/>
  <c r="E196" i="8"/>
  <c r="N196" i="8"/>
  <c r="O195" i="8"/>
  <c r="O196" i="8"/>
  <c r="O197" i="8"/>
  <c r="G198" i="8"/>
  <c r="I198" i="8"/>
  <c r="J198" i="8"/>
  <c r="M198" i="8"/>
  <c r="E198" i="8"/>
  <c r="N198" i="8"/>
  <c r="G202" i="8"/>
  <c r="I202" i="8"/>
  <c r="J202" i="8"/>
  <c r="M202" i="8"/>
  <c r="E202" i="8"/>
  <c r="N202" i="8"/>
  <c r="O198" i="8"/>
  <c r="G199" i="8"/>
  <c r="I199" i="8"/>
  <c r="J199" i="8"/>
  <c r="M199" i="8"/>
  <c r="E199" i="8"/>
  <c r="N199" i="8"/>
  <c r="O199" i="8"/>
  <c r="G200" i="8"/>
  <c r="I200" i="8"/>
  <c r="J200" i="8"/>
  <c r="M200" i="8"/>
  <c r="E200" i="8"/>
  <c r="N200" i="8"/>
  <c r="O200" i="8"/>
  <c r="G201" i="8"/>
  <c r="I201" i="8"/>
  <c r="J201" i="8"/>
  <c r="M201" i="8"/>
  <c r="E201" i="8"/>
  <c r="N201" i="8"/>
  <c r="G224" i="8"/>
  <c r="I224" i="8"/>
  <c r="J224" i="8"/>
  <c r="M224" i="8"/>
  <c r="E224" i="8"/>
  <c r="N224" i="8"/>
  <c r="O201" i="8"/>
  <c r="G203" i="8"/>
  <c r="I203" i="8"/>
  <c r="J203" i="8"/>
  <c r="M203" i="8"/>
  <c r="E203" i="8"/>
  <c r="N203" i="8"/>
  <c r="O202" i="8"/>
  <c r="O203" i="8"/>
  <c r="G204" i="8"/>
  <c r="I204" i="8"/>
  <c r="J204" i="8"/>
  <c r="M204" i="8"/>
  <c r="E204" i="8"/>
  <c r="N204" i="8"/>
  <c r="G256" i="8"/>
  <c r="I256" i="8"/>
  <c r="J256" i="8"/>
  <c r="M256" i="8"/>
  <c r="E256" i="8"/>
  <c r="N256" i="8"/>
  <c r="O204" i="8"/>
  <c r="G205" i="8"/>
  <c r="I205" i="8"/>
  <c r="J205" i="8"/>
  <c r="M205" i="8"/>
  <c r="E205" i="8"/>
  <c r="N205" i="8"/>
  <c r="O205" i="8"/>
  <c r="G206" i="8"/>
  <c r="I206" i="8"/>
  <c r="J206" i="8"/>
  <c r="M206" i="8"/>
  <c r="E206" i="8"/>
  <c r="N206" i="8"/>
  <c r="G245" i="8"/>
  <c r="I245" i="8"/>
  <c r="J245" i="8"/>
  <c r="M245" i="8"/>
  <c r="E245" i="8"/>
  <c r="N245" i="8"/>
  <c r="O206" i="8"/>
  <c r="G207" i="8"/>
  <c r="I207" i="8"/>
  <c r="J207" i="8"/>
  <c r="M207" i="8"/>
  <c r="E207" i="8"/>
  <c r="N207" i="8"/>
  <c r="O207" i="8"/>
  <c r="G208" i="8"/>
  <c r="I208" i="8"/>
  <c r="J208" i="8"/>
  <c r="M208" i="8"/>
  <c r="E208" i="8"/>
  <c r="N208" i="8"/>
  <c r="G214" i="8"/>
  <c r="I214" i="8"/>
  <c r="J214" i="8"/>
  <c r="M214" i="8"/>
  <c r="E214" i="8"/>
  <c r="N214" i="8"/>
  <c r="O208" i="8"/>
  <c r="G209" i="8"/>
  <c r="I209" i="8"/>
  <c r="J209" i="8"/>
  <c r="M209" i="8"/>
  <c r="E209" i="8"/>
  <c r="N209" i="8"/>
  <c r="G220" i="8"/>
  <c r="I220" i="8"/>
  <c r="J220" i="8"/>
  <c r="M220" i="8"/>
  <c r="E220" i="8"/>
  <c r="N220" i="8"/>
  <c r="O209" i="8"/>
  <c r="G210" i="8"/>
  <c r="I210" i="8"/>
  <c r="J210" i="8"/>
  <c r="M210" i="8"/>
  <c r="E210" i="8"/>
  <c r="N210" i="8"/>
  <c r="O210" i="8"/>
  <c r="G211" i="8"/>
  <c r="I211" i="8"/>
  <c r="J211" i="8"/>
  <c r="M211" i="8"/>
  <c r="E211" i="8"/>
  <c r="N211" i="8"/>
  <c r="O211" i="8"/>
  <c r="G212" i="8"/>
  <c r="I212" i="8"/>
  <c r="J212" i="8"/>
  <c r="M212" i="8"/>
  <c r="E212" i="8"/>
  <c r="N212" i="8"/>
  <c r="O212" i="8"/>
  <c r="G213" i="8"/>
  <c r="I213" i="8"/>
  <c r="J213" i="8"/>
  <c r="M213" i="8"/>
  <c r="E213" i="8"/>
  <c r="N213" i="8"/>
  <c r="O213" i="8"/>
  <c r="O214" i="8"/>
  <c r="G215" i="8"/>
  <c r="I215" i="8"/>
  <c r="J215" i="8"/>
  <c r="M215" i="8"/>
  <c r="E215" i="8"/>
  <c r="N215" i="8"/>
  <c r="O215" i="8"/>
  <c r="G216" i="8"/>
  <c r="I216" i="8"/>
  <c r="J216" i="8"/>
  <c r="M216" i="8"/>
  <c r="E216" i="8"/>
  <c r="N216" i="8"/>
  <c r="O216" i="8"/>
  <c r="G217" i="8"/>
  <c r="I217" i="8"/>
  <c r="J217" i="8"/>
  <c r="M217" i="8"/>
  <c r="E217" i="8"/>
  <c r="N217" i="8"/>
  <c r="O217" i="8"/>
  <c r="G218" i="8"/>
  <c r="I218" i="8"/>
  <c r="J218" i="8"/>
  <c r="M218" i="8"/>
  <c r="E218" i="8"/>
  <c r="N218" i="8"/>
  <c r="O218" i="8"/>
  <c r="G219" i="8"/>
  <c r="I219" i="8"/>
  <c r="J219" i="8"/>
  <c r="M219" i="8"/>
  <c r="E219" i="8"/>
  <c r="N219" i="8"/>
  <c r="G221" i="8"/>
  <c r="I221" i="8"/>
  <c r="J221" i="8"/>
  <c r="M221" i="8"/>
  <c r="E221" i="8"/>
  <c r="N221" i="8"/>
  <c r="O219" i="8"/>
  <c r="O220" i="8"/>
  <c r="O221" i="8"/>
  <c r="G222" i="8"/>
  <c r="I222" i="8"/>
  <c r="J222" i="8"/>
  <c r="M222" i="8"/>
  <c r="E222" i="8"/>
  <c r="N222" i="8"/>
  <c r="G237" i="8"/>
  <c r="I237" i="8"/>
  <c r="J237" i="8"/>
  <c r="M237" i="8"/>
  <c r="E237" i="8"/>
  <c r="N237" i="8"/>
  <c r="O222" i="8"/>
  <c r="G223" i="8"/>
  <c r="I223" i="8"/>
  <c r="J223" i="8"/>
  <c r="M223" i="8"/>
  <c r="E223" i="8"/>
  <c r="N223" i="8"/>
  <c r="O223" i="8"/>
  <c r="O224" i="8"/>
  <c r="G225" i="8"/>
  <c r="I225" i="8"/>
  <c r="J225" i="8"/>
  <c r="M225" i="8"/>
  <c r="E225" i="8"/>
  <c r="N225" i="8"/>
  <c r="O225" i="8"/>
  <c r="O226" i="8"/>
  <c r="G227" i="8"/>
  <c r="I227" i="8"/>
  <c r="J227" i="8"/>
  <c r="M227" i="8"/>
  <c r="E227" i="8"/>
  <c r="N227" i="8"/>
  <c r="G244" i="8"/>
  <c r="I244" i="8"/>
  <c r="J244" i="8"/>
  <c r="M244" i="8"/>
  <c r="E244" i="8"/>
  <c r="N244" i="8"/>
  <c r="O227" i="8"/>
  <c r="G228" i="8"/>
  <c r="I228" i="8"/>
  <c r="J228" i="8"/>
  <c r="M228" i="8"/>
  <c r="E228" i="8"/>
  <c r="N228" i="8"/>
  <c r="O228" i="8"/>
  <c r="G229" i="8"/>
  <c r="I229" i="8"/>
  <c r="J229" i="8"/>
  <c r="M229" i="8"/>
  <c r="E229" i="8"/>
  <c r="N229" i="8"/>
  <c r="G283" i="8"/>
  <c r="I283" i="8"/>
  <c r="J283" i="8"/>
  <c r="M283" i="8"/>
  <c r="E283" i="8"/>
  <c r="N283" i="8"/>
  <c r="O229" i="8"/>
  <c r="O230" i="8"/>
  <c r="G231" i="8"/>
  <c r="I231" i="8"/>
  <c r="J231" i="8"/>
  <c r="M231" i="8"/>
  <c r="E231" i="8"/>
  <c r="N231" i="8"/>
  <c r="G233" i="8"/>
  <c r="I233" i="8"/>
  <c r="J233" i="8"/>
  <c r="M233" i="8"/>
  <c r="E233" i="8"/>
  <c r="N233" i="8"/>
  <c r="O231" i="8"/>
  <c r="O232" i="8"/>
  <c r="O233" i="8"/>
  <c r="G234" i="8"/>
  <c r="I234" i="8"/>
  <c r="J234" i="8"/>
  <c r="M234" i="8"/>
  <c r="E234" i="8"/>
  <c r="N234" i="8"/>
  <c r="G240" i="8"/>
  <c r="I240" i="8"/>
  <c r="J240" i="8"/>
  <c r="M240" i="8"/>
  <c r="E240" i="8"/>
  <c r="N240" i="8"/>
  <c r="O234" i="8"/>
  <c r="G235" i="8"/>
  <c r="I235" i="8"/>
  <c r="J235" i="8"/>
  <c r="M235" i="8"/>
  <c r="E235" i="8"/>
  <c r="N235" i="8"/>
  <c r="G247" i="8"/>
  <c r="I247" i="8"/>
  <c r="J247" i="8"/>
  <c r="M247" i="8"/>
  <c r="E247" i="8"/>
  <c r="N247" i="8"/>
  <c r="O235" i="8"/>
  <c r="G236" i="8"/>
  <c r="I236" i="8"/>
  <c r="J236" i="8"/>
  <c r="M236" i="8"/>
  <c r="E236" i="8"/>
  <c r="N236" i="8"/>
  <c r="G243" i="8"/>
  <c r="I243" i="8"/>
  <c r="J243" i="8"/>
  <c r="M243" i="8"/>
  <c r="E243" i="8"/>
  <c r="N243" i="8"/>
  <c r="O236" i="8"/>
  <c r="G238" i="8"/>
  <c r="I238" i="8"/>
  <c r="J238" i="8"/>
  <c r="M238" i="8"/>
  <c r="E238" i="8"/>
  <c r="N238" i="8"/>
  <c r="O237" i="8"/>
  <c r="O238" i="8"/>
  <c r="G239" i="8"/>
  <c r="I239" i="8"/>
  <c r="J239" i="8"/>
  <c r="M239" i="8"/>
  <c r="E239" i="8"/>
  <c r="N239" i="8"/>
  <c r="O239" i="8"/>
  <c r="G252" i="8"/>
  <c r="I252" i="8"/>
  <c r="J252" i="8"/>
  <c r="M252" i="8"/>
  <c r="E252" i="8"/>
  <c r="N252" i="8"/>
  <c r="O240" i="8"/>
  <c r="G241" i="8"/>
  <c r="I241" i="8"/>
  <c r="J241" i="8"/>
  <c r="M241" i="8"/>
  <c r="E241" i="8"/>
  <c r="N241" i="8"/>
  <c r="O241" i="8"/>
  <c r="G242" i="8"/>
  <c r="I242" i="8"/>
  <c r="J242" i="8"/>
  <c r="M242" i="8"/>
  <c r="E242" i="8"/>
  <c r="N242" i="8"/>
  <c r="O242" i="8"/>
  <c r="O243" i="8"/>
  <c r="O244" i="8"/>
  <c r="O245" i="8"/>
  <c r="O246" i="8"/>
  <c r="G254" i="8"/>
  <c r="I254" i="8"/>
  <c r="J254" i="8"/>
  <c r="M254" i="8"/>
  <c r="E254" i="8"/>
  <c r="N254" i="8"/>
  <c r="O247" i="8"/>
  <c r="G248" i="8"/>
  <c r="I248" i="8"/>
  <c r="J248" i="8"/>
  <c r="M248" i="8"/>
  <c r="E248" i="8"/>
  <c r="N248" i="8"/>
  <c r="G250" i="8"/>
  <c r="I250" i="8"/>
  <c r="J250" i="8"/>
  <c r="M250" i="8"/>
  <c r="E250" i="8"/>
  <c r="N250" i="8"/>
  <c r="O248" i="8"/>
  <c r="G249" i="8"/>
  <c r="I249" i="8"/>
  <c r="J249" i="8"/>
  <c r="M249" i="8"/>
  <c r="E249" i="8"/>
  <c r="N249" i="8"/>
  <c r="O249" i="8"/>
  <c r="O250" i="8"/>
  <c r="G251" i="8"/>
  <c r="I251" i="8"/>
  <c r="J251" i="8"/>
  <c r="M251" i="8"/>
  <c r="E251" i="8"/>
  <c r="N251" i="8"/>
  <c r="G253" i="8"/>
  <c r="I253" i="8"/>
  <c r="J253" i="8"/>
  <c r="M253" i="8"/>
  <c r="E253" i="8"/>
  <c r="N253" i="8"/>
  <c r="O251" i="8"/>
  <c r="O252" i="8"/>
  <c r="O253" i="8"/>
  <c r="G259" i="8"/>
  <c r="I259" i="8"/>
  <c r="J259" i="8"/>
  <c r="M259" i="8"/>
  <c r="E259" i="8"/>
  <c r="N259" i="8"/>
  <c r="O254" i="8"/>
  <c r="G255" i="8"/>
  <c r="I255" i="8"/>
  <c r="J255" i="8"/>
  <c r="M255" i="8"/>
  <c r="E255" i="8"/>
  <c r="N255" i="8"/>
  <c r="O255" i="8"/>
  <c r="G257" i="8"/>
  <c r="I257" i="8"/>
  <c r="J257" i="8"/>
  <c r="M257" i="8"/>
  <c r="E257" i="8"/>
  <c r="N257" i="8"/>
  <c r="O256" i="8"/>
  <c r="G258" i="8"/>
  <c r="I258" i="8"/>
  <c r="J258" i="8"/>
  <c r="M258" i="8"/>
  <c r="E258" i="8"/>
  <c r="N258" i="8"/>
  <c r="O257" i="8"/>
  <c r="O258" i="8"/>
  <c r="O259" i="8"/>
  <c r="G260" i="8"/>
  <c r="I260" i="8"/>
  <c r="J260" i="8"/>
  <c r="M260" i="8"/>
  <c r="E260" i="8"/>
  <c r="N260" i="8"/>
  <c r="G281" i="8"/>
  <c r="I281" i="8"/>
  <c r="J281" i="8"/>
  <c r="M281" i="8"/>
  <c r="E281" i="8"/>
  <c r="N281" i="8"/>
  <c r="O260" i="8"/>
  <c r="G261" i="8"/>
  <c r="I261" i="8"/>
  <c r="J261" i="8"/>
  <c r="M261" i="8"/>
  <c r="E261" i="8"/>
  <c r="N261" i="8"/>
  <c r="O261" i="8"/>
  <c r="G262" i="8"/>
  <c r="I262" i="8"/>
  <c r="J262" i="8"/>
  <c r="M262" i="8"/>
  <c r="E262" i="8"/>
  <c r="N262" i="8"/>
  <c r="G269" i="8"/>
  <c r="I269" i="8"/>
  <c r="J269" i="8"/>
  <c r="M269" i="8"/>
  <c r="E269" i="8"/>
  <c r="N269" i="8"/>
  <c r="O262" i="8"/>
  <c r="G263" i="8"/>
  <c r="I263" i="8"/>
  <c r="J263" i="8"/>
  <c r="M263" i="8"/>
  <c r="E263" i="8"/>
  <c r="N263" i="8"/>
  <c r="G264" i="8"/>
  <c r="I264" i="8"/>
  <c r="J264" i="8"/>
  <c r="M264" i="8"/>
  <c r="E264" i="8"/>
  <c r="N264" i="8"/>
  <c r="O263" i="8"/>
  <c r="O264" i="8"/>
  <c r="G265" i="8"/>
  <c r="I265" i="8"/>
  <c r="J265" i="8"/>
  <c r="M265" i="8"/>
  <c r="E265" i="8"/>
  <c r="N265" i="8"/>
  <c r="O265" i="8"/>
  <c r="G266" i="8"/>
  <c r="I266" i="8"/>
  <c r="J266" i="8"/>
  <c r="M266" i="8"/>
  <c r="E266" i="8"/>
  <c r="N266" i="8"/>
  <c r="O266" i="8"/>
  <c r="G267" i="8"/>
  <c r="I267" i="8"/>
  <c r="J267" i="8"/>
  <c r="M267" i="8"/>
  <c r="E267" i="8"/>
  <c r="N267" i="8"/>
  <c r="G274" i="8"/>
  <c r="I274" i="8"/>
  <c r="J274" i="8"/>
  <c r="M274" i="8"/>
  <c r="E274" i="8"/>
  <c r="N274" i="8"/>
  <c r="O267" i="8"/>
  <c r="G268" i="8"/>
  <c r="I268" i="8"/>
  <c r="J268" i="8"/>
  <c r="M268" i="8"/>
  <c r="E268" i="8"/>
  <c r="N268" i="8"/>
  <c r="G286" i="8"/>
  <c r="I286" i="8"/>
  <c r="J286" i="8"/>
  <c r="M286" i="8"/>
  <c r="E286" i="8"/>
  <c r="N286" i="8"/>
  <c r="O268" i="8"/>
  <c r="G273" i="8"/>
  <c r="I273" i="8"/>
  <c r="J273" i="8"/>
  <c r="M273" i="8"/>
  <c r="E273" i="8"/>
  <c r="N273" i="8"/>
  <c r="O269" i="8"/>
  <c r="G270" i="8"/>
  <c r="I270" i="8"/>
  <c r="J270" i="8"/>
  <c r="M270" i="8"/>
  <c r="E270" i="8"/>
  <c r="N270" i="8"/>
  <c r="G271" i="8"/>
  <c r="I271" i="8"/>
  <c r="J271" i="8"/>
  <c r="M271" i="8"/>
  <c r="E271" i="8"/>
  <c r="N271" i="8"/>
  <c r="O270" i="8"/>
  <c r="G272" i="8"/>
  <c r="I272" i="8"/>
  <c r="J272" i="8"/>
  <c r="M272" i="8"/>
  <c r="E272" i="8"/>
  <c r="N272" i="8"/>
  <c r="O271" i="8"/>
  <c r="O272" i="8"/>
  <c r="O273" i="8"/>
  <c r="O274" i="8"/>
  <c r="G275" i="8"/>
  <c r="I275" i="8"/>
  <c r="J275" i="8"/>
  <c r="M275" i="8"/>
  <c r="E275" i="8"/>
  <c r="N275" i="8"/>
  <c r="G279" i="8"/>
  <c r="I279" i="8"/>
  <c r="J279" i="8"/>
  <c r="M279" i="8"/>
  <c r="E279" i="8"/>
  <c r="N279" i="8"/>
  <c r="O275" i="8"/>
  <c r="G276" i="8"/>
  <c r="I276" i="8"/>
  <c r="J276" i="8"/>
  <c r="M276" i="8"/>
  <c r="E276" i="8"/>
  <c r="N276" i="8"/>
  <c r="O276" i="8"/>
  <c r="G277" i="8"/>
  <c r="I277" i="8"/>
  <c r="J277" i="8"/>
  <c r="M277" i="8"/>
  <c r="E277" i="8"/>
  <c r="N277" i="8"/>
  <c r="O277" i="8"/>
  <c r="G278" i="8"/>
  <c r="I278" i="8"/>
  <c r="J278" i="8"/>
  <c r="M278" i="8"/>
  <c r="E278" i="8"/>
  <c r="N278" i="8"/>
  <c r="O278" i="8"/>
  <c r="O279" i="8"/>
  <c r="G280" i="8"/>
  <c r="I280" i="8"/>
  <c r="J280" i="8"/>
  <c r="M280" i="8"/>
  <c r="E280" i="8"/>
  <c r="N280" i="8"/>
  <c r="O280" i="8"/>
  <c r="O281" i="8"/>
  <c r="G282" i="8"/>
  <c r="I282" i="8"/>
  <c r="J282" i="8"/>
  <c r="M282" i="8"/>
  <c r="E282" i="8"/>
  <c r="N282" i="8"/>
  <c r="G288" i="8"/>
  <c r="I288" i="8"/>
  <c r="J288" i="8"/>
  <c r="M288" i="8"/>
  <c r="E288" i="8"/>
  <c r="N288" i="8"/>
  <c r="O282" i="8"/>
  <c r="O283" i="8"/>
  <c r="G284" i="8"/>
  <c r="I284" i="8"/>
  <c r="J284" i="8"/>
  <c r="M284" i="8"/>
  <c r="E284" i="8"/>
  <c r="N284" i="8"/>
  <c r="O284" i="8"/>
  <c r="G285" i="8"/>
  <c r="I285" i="8"/>
  <c r="J285" i="8"/>
  <c r="M285" i="8"/>
  <c r="E285" i="8"/>
  <c r="N285" i="8"/>
  <c r="G292" i="8"/>
  <c r="I292" i="8"/>
  <c r="J292" i="8"/>
  <c r="M292" i="8"/>
  <c r="E292" i="8"/>
  <c r="N292" i="8"/>
  <c r="O285" i="8"/>
  <c r="O286" i="8"/>
  <c r="G287" i="8"/>
  <c r="I287" i="8"/>
  <c r="J287" i="8"/>
  <c r="M287" i="8"/>
  <c r="E287" i="8"/>
  <c r="N287" i="8"/>
  <c r="G294" i="8"/>
  <c r="I294" i="8"/>
  <c r="J294" i="8"/>
  <c r="M294" i="8"/>
  <c r="E294" i="8"/>
  <c r="N294" i="8"/>
  <c r="O287" i="8"/>
  <c r="O288" i="8"/>
  <c r="G289" i="8"/>
  <c r="I289" i="8"/>
  <c r="J289" i="8"/>
  <c r="M289" i="8"/>
  <c r="E289" i="8"/>
  <c r="N289" i="8"/>
  <c r="O289" i="8"/>
  <c r="G290" i="8"/>
  <c r="I290" i="8"/>
  <c r="J290" i="8"/>
  <c r="M290" i="8"/>
  <c r="E290" i="8"/>
  <c r="N290" i="8"/>
  <c r="O290" i="8"/>
  <c r="G291" i="8"/>
  <c r="I291" i="8"/>
  <c r="J291" i="8"/>
  <c r="M291" i="8"/>
  <c r="E291" i="8"/>
  <c r="N291" i="8"/>
  <c r="O291" i="8"/>
  <c r="O292" i="8"/>
  <c r="G293" i="8"/>
  <c r="I293" i="8"/>
  <c r="J293" i="8"/>
  <c r="M293" i="8"/>
  <c r="E293" i="8"/>
  <c r="N293" i="8"/>
  <c r="O293" i="8"/>
  <c r="O294" i="8"/>
  <c r="O3" i="8"/>
  <c r="G37" i="21"/>
  <c r="I37" i="21"/>
  <c r="J37" i="21"/>
  <c r="M37" i="21"/>
  <c r="E37" i="21"/>
  <c r="N37" i="21"/>
  <c r="O37" i="21"/>
  <c r="G36" i="21"/>
  <c r="I36" i="21"/>
  <c r="J36" i="21"/>
  <c r="M36" i="21"/>
  <c r="E36" i="21"/>
  <c r="N36" i="21"/>
  <c r="O36" i="21"/>
  <c r="G35" i="21"/>
  <c r="I35" i="21"/>
  <c r="J35" i="21"/>
  <c r="M35" i="21"/>
  <c r="E35" i="21"/>
  <c r="N35" i="21"/>
  <c r="O35" i="21"/>
  <c r="G34" i="21"/>
  <c r="I34" i="21"/>
  <c r="J34" i="21"/>
  <c r="M34" i="21"/>
  <c r="E34" i="21"/>
  <c r="N34" i="21"/>
  <c r="O34" i="21"/>
  <c r="G33" i="21"/>
  <c r="I33" i="21"/>
  <c r="J33" i="21"/>
  <c r="M33" i="21"/>
  <c r="E33" i="21"/>
  <c r="N33" i="21"/>
  <c r="O33" i="21"/>
  <c r="G32" i="21"/>
  <c r="I32" i="21"/>
  <c r="J32" i="21"/>
  <c r="M32" i="21"/>
  <c r="E32" i="21"/>
  <c r="N32" i="21"/>
  <c r="O32" i="21"/>
  <c r="G31" i="21"/>
  <c r="I31" i="21"/>
  <c r="J31" i="21"/>
  <c r="M31" i="21"/>
  <c r="E31" i="21"/>
  <c r="N31" i="21"/>
  <c r="O31" i="21"/>
  <c r="G30" i="21"/>
  <c r="I30" i="21"/>
  <c r="J30" i="21"/>
  <c r="M30" i="21"/>
  <c r="E30" i="21"/>
  <c r="N30" i="21"/>
  <c r="O30" i="21"/>
  <c r="G29" i="21"/>
  <c r="I29" i="21"/>
  <c r="J29" i="21"/>
  <c r="M29" i="21"/>
  <c r="E29" i="21"/>
  <c r="N29" i="21"/>
  <c r="O29" i="21"/>
  <c r="G28" i="21"/>
  <c r="I28" i="21"/>
  <c r="J28" i="21"/>
  <c r="M28" i="21"/>
  <c r="E28" i="21"/>
  <c r="N28" i="21"/>
  <c r="O28" i="21"/>
  <c r="G27" i="21"/>
  <c r="I27" i="21"/>
  <c r="J27" i="21"/>
  <c r="M27" i="21"/>
  <c r="E27" i="21"/>
  <c r="N27" i="21"/>
  <c r="O27" i="21"/>
  <c r="G26" i="21"/>
  <c r="I26" i="21"/>
  <c r="J26" i="21"/>
  <c r="M26" i="21"/>
  <c r="E26" i="21"/>
  <c r="N26" i="21"/>
  <c r="O26" i="21"/>
  <c r="G25" i="21"/>
  <c r="I25" i="21"/>
  <c r="J25" i="21"/>
  <c r="M25" i="21"/>
  <c r="E25" i="21"/>
  <c r="N25" i="21"/>
  <c r="O25" i="21"/>
  <c r="G24" i="21"/>
  <c r="I24" i="21"/>
  <c r="J24" i="21"/>
  <c r="M24" i="21"/>
  <c r="E24" i="21"/>
  <c r="N24" i="21"/>
  <c r="O24" i="21"/>
  <c r="G23" i="21"/>
  <c r="I23" i="21"/>
  <c r="J23" i="21"/>
  <c r="M23" i="21"/>
  <c r="E23" i="21"/>
  <c r="N23" i="21"/>
  <c r="O23" i="21"/>
  <c r="G22" i="21"/>
  <c r="I22" i="21"/>
  <c r="J22" i="21"/>
  <c r="M22" i="21"/>
  <c r="E22" i="21"/>
  <c r="N22" i="21"/>
  <c r="O22" i="21"/>
  <c r="G21" i="21"/>
  <c r="I21" i="21"/>
  <c r="J21" i="21"/>
  <c r="M21" i="21"/>
  <c r="E21" i="21"/>
  <c r="N21" i="21"/>
  <c r="O21" i="21"/>
  <c r="G20" i="21"/>
  <c r="I20" i="21"/>
  <c r="J20" i="21"/>
  <c r="M20" i="21"/>
  <c r="E20" i="21"/>
  <c r="N20" i="21"/>
  <c r="O20" i="21"/>
  <c r="G19" i="21"/>
  <c r="I19" i="21"/>
  <c r="J19" i="21"/>
  <c r="M19" i="21"/>
  <c r="E19" i="21"/>
  <c r="N19" i="21"/>
  <c r="O19" i="21"/>
  <c r="G18" i="21"/>
  <c r="I18" i="21"/>
  <c r="J18" i="21"/>
  <c r="M18" i="21"/>
  <c r="E18" i="21"/>
  <c r="N18" i="21"/>
  <c r="O18" i="21"/>
  <c r="G17" i="21"/>
  <c r="I17" i="21"/>
  <c r="J17" i="21"/>
  <c r="M17" i="21"/>
  <c r="E17" i="21"/>
  <c r="N17" i="21"/>
  <c r="O17" i="21"/>
  <c r="G16" i="21"/>
  <c r="I16" i="21"/>
  <c r="J16" i="21"/>
  <c r="M16" i="21"/>
  <c r="E16" i="21"/>
  <c r="N16" i="21"/>
  <c r="O16" i="21"/>
  <c r="G15" i="21"/>
  <c r="I15" i="21"/>
  <c r="J15" i="21"/>
  <c r="M15" i="21"/>
  <c r="E15" i="21"/>
  <c r="N15" i="21"/>
  <c r="O15" i="21"/>
  <c r="G14" i="21"/>
  <c r="I14" i="21"/>
  <c r="J14" i="21"/>
  <c r="M14" i="21"/>
  <c r="E14" i="21"/>
  <c r="N14" i="21"/>
  <c r="O14" i="21"/>
  <c r="G13" i="21"/>
  <c r="I13" i="21"/>
  <c r="J13" i="21"/>
  <c r="M13" i="21"/>
  <c r="E13" i="21"/>
  <c r="N13" i="21"/>
  <c r="O13" i="21"/>
  <c r="G12" i="21"/>
  <c r="I12" i="21"/>
  <c r="J12" i="21"/>
  <c r="M12" i="21"/>
  <c r="E12" i="21"/>
  <c r="N12" i="21"/>
  <c r="O12" i="21"/>
  <c r="G11" i="21"/>
  <c r="I11" i="21"/>
  <c r="J11" i="21"/>
  <c r="M11" i="21"/>
  <c r="E11" i="21"/>
  <c r="N11" i="21"/>
  <c r="O11" i="21"/>
  <c r="G10" i="21"/>
  <c r="I10" i="21"/>
  <c r="J10" i="21"/>
  <c r="M10" i="21"/>
  <c r="E10" i="21"/>
  <c r="N10" i="21"/>
  <c r="O10" i="21"/>
  <c r="G9" i="21"/>
  <c r="I9" i="21"/>
  <c r="J9" i="21"/>
  <c r="M9" i="21"/>
  <c r="E9" i="21"/>
  <c r="N9" i="21"/>
  <c r="O9" i="21"/>
  <c r="G8" i="21"/>
  <c r="I8" i="21"/>
  <c r="J8" i="21"/>
  <c r="M8" i="21"/>
  <c r="E8" i="21"/>
  <c r="N8" i="21"/>
  <c r="O8" i="21"/>
  <c r="G7" i="21"/>
  <c r="I7" i="21"/>
  <c r="J7" i="21"/>
  <c r="M7" i="21"/>
  <c r="E7" i="21"/>
  <c r="N7" i="21"/>
  <c r="O7" i="21"/>
  <c r="G6" i="21"/>
  <c r="I6" i="21"/>
  <c r="J6" i="21"/>
  <c r="M6" i="21"/>
  <c r="E6" i="21"/>
  <c r="N6" i="21"/>
  <c r="O6" i="21"/>
  <c r="G5" i="21"/>
  <c r="I5" i="21"/>
  <c r="J5" i="21"/>
  <c r="M5" i="21"/>
  <c r="E5" i="21"/>
  <c r="N5" i="21"/>
  <c r="O5" i="21"/>
  <c r="G4" i="21"/>
  <c r="I4" i="21"/>
  <c r="J4" i="21"/>
  <c r="M4" i="21"/>
  <c r="E4" i="21"/>
  <c r="N4" i="21"/>
  <c r="O4" i="21"/>
  <c r="G3" i="21"/>
  <c r="I3" i="21"/>
  <c r="J3" i="21"/>
  <c r="M3" i="21"/>
  <c r="E3" i="21"/>
  <c r="N3" i="21"/>
  <c r="O3" i="21"/>
  <c r="I1" i="21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6" i="19"/>
  <c r="E65" i="19"/>
  <c r="E64" i="19"/>
  <c r="E63" i="19"/>
  <c r="E62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C138" i="5"/>
  <c r="G138" i="5"/>
  <c r="F138" i="5"/>
  <c r="C137" i="5"/>
  <c r="G137" i="5"/>
  <c r="F137" i="5"/>
  <c r="C136" i="5"/>
  <c r="G136" i="5"/>
  <c r="F136" i="5"/>
  <c r="C135" i="5"/>
  <c r="G135" i="5"/>
  <c r="F135" i="5"/>
  <c r="C134" i="5"/>
  <c r="G134" i="5"/>
  <c r="F134" i="5"/>
  <c r="C133" i="5"/>
  <c r="G133" i="5"/>
  <c r="F133" i="5"/>
  <c r="C132" i="5"/>
  <c r="G132" i="5"/>
  <c r="F132" i="5"/>
  <c r="C131" i="5"/>
  <c r="G131" i="5"/>
  <c r="F131" i="5"/>
  <c r="C130" i="5"/>
  <c r="G130" i="5"/>
  <c r="F130" i="5"/>
  <c r="C129" i="5"/>
  <c r="G129" i="5"/>
  <c r="F129" i="5"/>
  <c r="C128" i="5"/>
  <c r="G128" i="5"/>
  <c r="F128" i="5"/>
  <c r="C127" i="5"/>
  <c r="G127" i="5"/>
  <c r="F127" i="5"/>
  <c r="C126" i="5"/>
  <c r="G126" i="5"/>
  <c r="F126" i="5"/>
  <c r="C125" i="5"/>
  <c r="G125" i="5"/>
  <c r="F125" i="5"/>
  <c r="C124" i="5"/>
  <c r="G124" i="5"/>
  <c r="F124" i="5"/>
  <c r="C123" i="5"/>
  <c r="G123" i="5"/>
  <c r="F123" i="5"/>
  <c r="C122" i="5"/>
  <c r="G122" i="5"/>
  <c r="F122" i="5"/>
  <c r="C121" i="5"/>
  <c r="G121" i="5"/>
  <c r="F121" i="5"/>
  <c r="C120" i="5"/>
  <c r="G120" i="5"/>
  <c r="F120" i="5"/>
  <c r="C119" i="5"/>
  <c r="G119" i="5"/>
  <c r="F119" i="5"/>
  <c r="C118" i="5"/>
  <c r="G118" i="5"/>
  <c r="F118" i="5"/>
  <c r="C117" i="5"/>
  <c r="G117" i="5"/>
  <c r="F117" i="5"/>
  <c r="C116" i="5"/>
  <c r="G116" i="5"/>
  <c r="F116" i="5"/>
  <c r="C115" i="5"/>
  <c r="G115" i="5"/>
  <c r="F115" i="5"/>
  <c r="C114" i="5"/>
  <c r="G114" i="5"/>
  <c r="F114" i="5"/>
  <c r="C113" i="5"/>
  <c r="G113" i="5"/>
  <c r="F113" i="5"/>
  <c r="C112" i="5"/>
  <c r="G112" i="5"/>
  <c r="F112" i="5"/>
  <c r="C111" i="5"/>
  <c r="G111" i="5"/>
  <c r="F111" i="5"/>
  <c r="C110" i="5"/>
  <c r="G110" i="5"/>
  <c r="F110" i="5"/>
  <c r="C109" i="5"/>
  <c r="G109" i="5"/>
  <c r="F109" i="5"/>
  <c r="C108" i="5"/>
  <c r="G108" i="5"/>
  <c r="F108" i="5"/>
  <c r="C107" i="5"/>
  <c r="G107" i="5"/>
  <c r="F107" i="5"/>
  <c r="C106" i="5"/>
  <c r="G106" i="5"/>
  <c r="F106" i="5"/>
  <c r="C105" i="5"/>
  <c r="G105" i="5"/>
  <c r="F105" i="5"/>
  <c r="C104" i="5"/>
  <c r="G104" i="5"/>
  <c r="F104" i="5"/>
  <c r="C103" i="5"/>
  <c r="G103" i="5"/>
  <c r="F103" i="5"/>
  <c r="C102" i="5"/>
  <c r="G102" i="5"/>
  <c r="F102" i="5"/>
  <c r="C101" i="5"/>
  <c r="G101" i="5"/>
  <c r="F101" i="5"/>
  <c r="C100" i="5"/>
  <c r="G100" i="5"/>
  <c r="F100" i="5"/>
  <c r="C99" i="5"/>
  <c r="G99" i="5"/>
  <c r="F99" i="5"/>
  <c r="C98" i="5"/>
  <c r="G98" i="5"/>
  <c r="F98" i="5"/>
  <c r="C97" i="5"/>
  <c r="G97" i="5"/>
  <c r="F97" i="5"/>
  <c r="C96" i="5"/>
  <c r="G96" i="5"/>
  <c r="F96" i="5"/>
  <c r="C95" i="5"/>
  <c r="G95" i="5"/>
  <c r="F95" i="5"/>
  <c r="C94" i="5"/>
  <c r="G94" i="5"/>
  <c r="F94" i="5"/>
  <c r="C93" i="5"/>
  <c r="G93" i="5"/>
  <c r="F93" i="5"/>
  <c r="C92" i="5"/>
  <c r="G92" i="5"/>
  <c r="F92" i="5"/>
  <c r="C91" i="5"/>
  <c r="G91" i="5"/>
  <c r="F91" i="5"/>
  <c r="C90" i="5"/>
  <c r="G90" i="5"/>
  <c r="F90" i="5"/>
  <c r="C89" i="5"/>
  <c r="G89" i="5"/>
  <c r="F89" i="5"/>
  <c r="C88" i="5"/>
  <c r="G88" i="5"/>
  <c r="F88" i="5"/>
  <c r="C87" i="5"/>
  <c r="G87" i="5"/>
  <c r="F87" i="5"/>
  <c r="C86" i="5"/>
  <c r="G86" i="5"/>
  <c r="F86" i="5"/>
  <c r="C85" i="5"/>
  <c r="G85" i="5"/>
  <c r="F85" i="5"/>
  <c r="C84" i="5"/>
  <c r="G84" i="5"/>
  <c r="F84" i="5"/>
  <c r="C83" i="5"/>
  <c r="G83" i="5"/>
  <c r="F83" i="5"/>
  <c r="C82" i="5"/>
  <c r="G82" i="5"/>
  <c r="F82" i="5"/>
  <c r="C81" i="5"/>
  <c r="G81" i="5"/>
  <c r="F81" i="5"/>
  <c r="C80" i="5"/>
  <c r="G80" i="5"/>
  <c r="F80" i="5"/>
  <c r="C79" i="5"/>
  <c r="G79" i="5"/>
  <c r="F79" i="5"/>
  <c r="C78" i="5"/>
  <c r="G78" i="5"/>
  <c r="F78" i="5"/>
  <c r="C77" i="5"/>
  <c r="G77" i="5"/>
  <c r="F77" i="5"/>
  <c r="C76" i="5"/>
  <c r="G76" i="5"/>
  <c r="F76" i="5"/>
  <c r="C75" i="5"/>
  <c r="G75" i="5"/>
  <c r="F75" i="5"/>
  <c r="C74" i="5"/>
  <c r="G74" i="5"/>
  <c r="F74" i="5"/>
  <c r="C73" i="5"/>
  <c r="G73" i="5"/>
  <c r="F73" i="5"/>
  <c r="C72" i="5"/>
  <c r="G72" i="5"/>
  <c r="F72" i="5"/>
  <c r="C71" i="5"/>
  <c r="G71" i="5"/>
  <c r="F71" i="5"/>
  <c r="C70" i="5"/>
  <c r="G70" i="5"/>
  <c r="F70" i="5"/>
  <c r="C69" i="5"/>
  <c r="G69" i="5"/>
  <c r="F69" i="5"/>
  <c r="C68" i="5"/>
  <c r="G68" i="5"/>
  <c r="F68" i="5"/>
  <c r="C67" i="5"/>
  <c r="G67" i="5"/>
  <c r="F67" i="5"/>
  <c r="C66" i="5"/>
  <c r="G66" i="5"/>
  <c r="F66" i="5"/>
  <c r="C65" i="5"/>
  <c r="G65" i="5"/>
  <c r="F65" i="5"/>
  <c r="C64" i="5"/>
  <c r="G64" i="5"/>
  <c r="F64" i="5"/>
  <c r="C63" i="5"/>
  <c r="G63" i="5"/>
  <c r="F63" i="5"/>
  <c r="C62" i="5"/>
  <c r="G62" i="5"/>
  <c r="F62" i="5"/>
  <c r="C61" i="5"/>
  <c r="G61" i="5"/>
  <c r="F61" i="5"/>
  <c r="C60" i="5"/>
  <c r="G60" i="5"/>
  <c r="F60" i="5"/>
  <c r="C59" i="5"/>
  <c r="G59" i="5"/>
  <c r="F59" i="5"/>
  <c r="C58" i="5"/>
  <c r="G58" i="5"/>
  <c r="F58" i="5"/>
  <c r="C57" i="5"/>
  <c r="G57" i="5"/>
  <c r="F57" i="5"/>
  <c r="C56" i="5"/>
  <c r="G56" i="5"/>
  <c r="F56" i="5"/>
  <c r="C55" i="5"/>
  <c r="G55" i="5"/>
  <c r="F55" i="5"/>
  <c r="C54" i="5"/>
  <c r="G54" i="5"/>
  <c r="F54" i="5"/>
  <c r="C53" i="5"/>
  <c r="G53" i="5"/>
  <c r="F53" i="5"/>
  <c r="C52" i="5"/>
  <c r="G52" i="5"/>
  <c r="F52" i="5"/>
  <c r="C51" i="5"/>
  <c r="G51" i="5"/>
  <c r="F51" i="5"/>
  <c r="C50" i="5"/>
  <c r="G50" i="5"/>
  <c r="F50" i="5"/>
  <c r="C49" i="5"/>
  <c r="G49" i="5"/>
  <c r="F49" i="5"/>
  <c r="C48" i="5"/>
  <c r="G48" i="5"/>
  <c r="F48" i="5"/>
  <c r="C47" i="5"/>
  <c r="G47" i="5"/>
  <c r="F47" i="5"/>
  <c r="C46" i="5"/>
  <c r="G46" i="5"/>
  <c r="F46" i="5"/>
  <c r="C45" i="5"/>
  <c r="G45" i="5"/>
  <c r="F45" i="5"/>
  <c r="C44" i="5"/>
  <c r="G44" i="5"/>
  <c r="F44" i="5"/>
  <c r="C43" i="5"/>
  <c r="G43" i="5"/>
  <c r="F43" i="5"/>
  <c r="C42" i="5"/>
  <c r="G42" i="5"/>
  <c r="F42" i="5"/>
  <c r="C41" i="5"/>
  <c r="G41" i="5"/>
  <c r="F41" i="5"/>
  <c r="C40" i="5"/>
  <c r="G40" i="5"/>
  <c r="F40" i="5"/>
  <c r="C39" i="5"/>
  <c r="G39" i="5"/>
  <c r="F39" i="5"/>
  <c r="C38" i="5"/>
  <c r="G38" i="5"/>
  <c r="F38" i="5"/>
  <c r="C37" i="5"/>
  <c r="G37" i="5"/>
  <c r="F37" i="5"/>
  <c r="C36" i="5"/>
  <c r="G36" i="5"/>
  <c r="F36" i="5"/>
  <c r="C35" i="5"/>
  <c r="G35" i="5"/>
  <c r="F35" i="5"/>
  <c r="C34" i="5"/>
  <c r="G34" i="5"/>
  <c r="F34" i="5"/>
  <c r="C33" i="5"/>
  <c r="G33" i="5"/>
  <c r="F33" i="5"/>
  <c r="C32" i="5"/>
  <c r="G32" i="5"/>
  <c r="F32" i="5"/>
  <c r="C31" i="5"/>
  <c r="G31" i="5"/>
  <c r="F31" i="5"/>
  <c r="C30" i="5"/>
  <c r="G30" i="5"/>
  <c r="F30" i="5"/>
  <c r="C29" i="5"/>
  <c r="G29" i="5"/>
  <c r="F29" i="5"/>
  <c r="C28" i="5"/>
  <c r="G28" i="5"/>
  <c r="F28" i="5"/>
  <c r="C27" i="5"/>
  <c r="G27" i="5"/>
  <c r="F27" i="5"/>
  <c r="C26" i="5"/>
  <c r="G26" i="5"/>
  <c r="F26" i="5"/>
  <c r="C25" i="5"/>
  <c r="G25" i="5"/>
  <c r="F25" i="5"/>
  <c r="C24" i="5"/>
  <c r="G24" i="5"/>
  <c r="F24" i="5"/>
  <c r="C23" i="5"/>
  <c r="G23" i="5"/>
  <c r="F23" i="5"/>
  <c r="C22" i="5"/>
  <c r="G22" i="5"/>
  <c r="F22" i="5"/>
  <c r="C21" i="5"/>
  <c r="G21" i="5"/>
  <c r="F21" i="5"/>
  <c r="C20" i="5"/>
  <c r="G20" i="5"/>
  <c r="F20" i="5"/>
  <c r="C19" i="5"/>
  <c r="G19" i="5"/>
  <c r="F19" i="5"/>
  <c r="C18" i="5"/>
  <c r="G18" i="5"/>
  <c r="F18" i="5"/>
  <c r="C17" i="5"/>
  <c r="G17" i="5"/>
  <c r="F17" i="5"/>
  <c r="C16" i="5"/>
  <c r="G16" i="5"/>
  <c r="F16" i="5"/>
  <c r="C15" i="5"/>
  <c r="G15" i="5"/>
  <c r="F15" i="5"/>
  <c r="C14" i="5"/>
  <c r="G14" i="5"/>
  <c r="F14" i="5"/>
  <c r="C13" i="5"/>
  <c r="G13" i="5"/>
  <c r="F13" i="5"/>
  <c r="C12" i="5"/>
  <c r="G12" i="5"/>
  <c r="F12" i="5"/>
  <c r="C11" i="5"/>
  <c r="G11" i="5"/>
  <c r="F11" i="5"/>
  <c r="C10" i="5"/>
  <c r="G10" i="5"/>
  <c r="F10" i="5"/>
  <c r="C9" i="5"/>
  <c r="G9" i="5"/>
  <c r="F9" i="5"/>
  <c r="C8" i="5"/>
  <c r="G8" i="5"/>
  <c r="F8" i="5"/>
  <c r="C7" i="5"/>
  <c r="G7" i="5"/>
  <c r="F7" i="5"/>
  <c r="C6" i="5"/>
  <c r="G6" i="5"/>
  <c r="F6" i="5"/>
  <c r="C5" i="5"/>
  <c r="G5" i="5"/>
  <c r="F5" i="5"/>
  <c r="C4" i="5"/>
  <c r="G4" i="5"/>
  <c r="F4" i="5"/>
  <c r="C3" i="5"/>
  <c r="G3" i="5"/>
  <c r="F3" i="5"/>
  <c r="G1" i="5"/>
  <c r="F1" i="5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1" i="8"/>
</calcChain>
</file>

<file path=xl/sharedStrings.xml><?xml version="1.0" encoding="utf-8"?>
<sst xmlns="http://schemas.openxmlformats.org/spreadsheetml/2006/main" count="4141" uniqueCount="1006">
  <si>
    <t>excel序号</t>
  </si>
  <si>
    <t>商品分类（大类）</t>
  </si>
  <si>
    <t>大类编码</t>
  </si>
  <si>
    <t>无/默认</t>
  </si>
  <si>
    <t>100</t>
  </si>
  <si>
    <t>桶装水</t>
  </si>
  <si>
    <t>110</t>
  </si>
  <si>
    <t>箱装水</t>
  </si>
  <si>
    <t>111</t>
  </si>
  <si>
    <t>酒水</t>
  </si>
  <si>
    <t>112</t>
  </si>
  <si>
    <t>饮料</t>
  </si>
  <si>
    <t>113</t>
  </si>
  <si>
    <t>牛奶</t>
  </si>
  <si>
    <t>114</t>
  </si>
  <si>
    <t>酱油</t>
  </si>
  <si>
    <t>115</t>
  </si>
  <si>
    <t>桶</t>
  </si>
  <si>
    <t>116</t>
  </si>
  <si>
    <t>名称</t>
  </si>
  <si>
    <t>标准名</t>
  </si>
  <si>
    <t>品牌</t>
  </si>
  <si>
    <t>品牌编码</t>
  </si>
  <si>
    <t>苏打汽水</t>
  </si>
  <si>
    <t>品牌细分类/系列编码</t>
  </si>
  <si>
    <t>规格编码</t>
  </si>
  <si>
    <t>其他特性</t>
  </si>
  <si>
    <t>其他特性编码</t>
  </si>
  <si>
    <t>编码（自动生成）</t>
  </si>
  <si>
    <t>去重校验</t>
  </si>
  <si>
    <t>统一批发价</t>
  </si>
  <si>
    <t>配送费/件（物流司机）</t>
  </si>
  <si>
    <t>SKU</t>
  </si>
  <si>
    <t>单位</t>
  </si>
  <si>
    <t>最低起送量</t>
  </si>
  <si>
    <t>库存</t>
  </si>
  <si>
    <t>封面页图片</t>
  </si>
  <si>
    <t>轮播图图片</t>
  </si>
  <si>
    <t>商品参数</t>
  </si>
  <si>
    <t>必填 建议品牌+名+规格</t>
  </si>
  <si>
    <t>必填，在“商品分类”sheet当中找</t>
  </si>
  <si>
    <t>自动生成</t>
  </si>
  <si>
    <t>必填，在“品牌”sheet中找</t>
  </si>
  <si>
    <t>必填，在“品牌下细分类”sheet中找</t>
  </si>
  <si>
    <t>必填，前3位是体积容量，后2两位是包装单位，不够的话前面补0
如：10ml*1瓶===010 01</t>
  </si>
  <si>
    <t>必填，在“特性”sheet当中找</t>
  </si>
  <si>
    <t>必填</t>
  </si>
  <si>
    <t>文件夹提供</t>
  </si>
  <si>
    <t>费尔德堡小麦白啤酒500ml*24</t>
  </si>
  <si>
    <t>费尔德堡</t>
  </si>
  <si>
    <t>默认</t>
  </si>
  <si>
    <t>50024</t>
  </si>
  <si>
    <t>小麦白啤酒</t>
  </si>
  <si>
    <t>500ml*24听</t>
  </si>
  <si>
    <t>箱</t>
  </si>
  <si>
    <t>上海锐雪国际贸易有限公司</t>
  </si>
  <si>
    <t>雪夫小麦白啤500ml*24</t>
  </si>
  <si>
    <t>雪夫</t>
  </si>
  <si>
    <t>雪夫小麦黑啤500ml*24</t>
  </si>
  <si>
    <t>31024</t>
  </si>
  <si>
    <t>小麦黑啤酒</t>
  </si>
  <si>
    <t>310ml*24听</t>
  </si>
  <si>
    <t>加多宝金罐装310ml*24</t>
  </si>
  <si>
    <t>加多宝</t>
  </si>
  <si>
    <t>凉茶植物饮料</t>
  </si>
  <si>
    <t>杭州加多宝饮料有限公司</t>
  </si>
  <si>
    <t>加多宝凉茶500ml*15</t>
  </si>
  <si>
    <t>25015</t>
  </si>
  <si>
    <t>250ml*15瓶</t>
  </si>
  <si>
    <t>加多宝凉茶250ml*18</t>
  </si>
  <si>
    <t>10018</t>
  </si>
  <si>
    <t>100ml*18盒</t>
  </si>
  <si>
    <t>力保健100ml*10</t>
  </si>
  <si>
    <t>力保健</t>
  </si>
  <si>
    <t>10010</t>
  </si>
  <si>
    <t>150ml*50瓶</t>
  </si>
  <si>
    <t>浦星贸易有限公司</t>
  </si>
  <si>
    <t>力保健150ml*40</t>
  </si>
  <si>
    <t>10040</t>
  </si>
  <si>
    <t>100ml*40瓶</t>
  </si>
  <si>
    <t>力保健伊人装100ml*10</t>
  </si>
  <si>
    <t>伊人装</t>
  </si>
  <si>
    <t>100ml*50瓶</t>
  </si>
  <si>
    <t>力保健人参王浆型100ml*50</t>
  </si>
  <si>
    <t>人参王浆型</t>
  </si>
  <si>
    <t>10050</t>
  </si>
  <si>
    <t>帕玛拉特圣托橙汁1L*12</t>
  </si>
  <si>
    <t>帕玛拉特圣托</t>
  </si>
  <si>
    <t>00112</t>
  </si>
  <si>
    <t>橙汁味</t>
  </si>
  <si>
    <t>1L*12瓶</t>
  </si>
  <si>
    <t>上海欣堃贸易有限公司</t>
  </si>
  <si>
    <t>帕玛拉特圣托菠萝果汁1L*12</t>
  </si>
  <si>
    <t>菠萝味</t>
  </si>
  <si>
    <t>帕玛拉特圣托异国风情混合果汁1L*12</t>
  </si>
  <si>
    <t>混合口味</t>
  </si>
  <si>
    <t>帕玛拉特圣托西柚果汁1L*12</t>
  </si>
  <si>
    <t>西柚味</t>
  </si>
  <si>
    <t>帕玛拉特圣托杏汁饮料1L*12</t>
  </si>
  <si>
    <t>杏汁味</t>
  </si>
  <si>
    <t>帕玛拉特圣托桃汁饮料1L*12</t>
  </si>
  <si>
    <t>桃汁味</t>
  </si>
  <si>
    <t>帕玛拉特圣托果蔬汁饮料1L*12</t>
  </si>
  <si>
    <t>果蔬汁味</t>
  </si>
  <si>
    <t>帕玛拉特圣托红橙汁饮料1L*12</t>
  </si>
  <si>
    <t>红橙汁味</t>
  </si>
  <si>
    <t>帕玛拉特圣托苹果果汁1L*12</t>
  </si>
  <si>
    <t>苹果味</t>
  </si>
  <si>
    <t>帕玛拉特圣托梨汁饮料1L*12</t>
  </si>
  <si>
    <t>梨味</t>
  </si>
  <si>
    <t>C满E西柚500ml*15</t>
  </si>
  <si>
    <t>天喔茶庄</t>
  </si>
  <si>
    <t>C满E</t>
  </si>
  <si>
    <t>50015</t>
  </si>
  <si>
    <t>500ml*15瓶</t>
  </si>
  <si>
    <t>天喔食品集团（上海）营销有限公司</t>
  </si>
  <si>
    <t>C满E石榴500ml*15</t>
  </si>
  <si>
    <t>石榴味</t>
  </si>
  <si>
    <t>C满E水蜜桃500ml*15</t>
  </si>
  <si>
    <t>蜜桃味</t>
  </si>
  <si>
    <t>C满E奇异果500ml*15</t>
  </si>
  <si>
    <t>奇异果味</t>
  </si>
  <si>
    <t>C满E百香果500ml*15</t>
  </si>
  <si>
    <t>百香果味</t>
  </si>
  <si>
    <t>蜂蜜柚子茶原柚经典250ml*16</t>
  </si>
  <si>
    <t>蜂蜜柚子茶</t>
  </si>
  <si>
    <t>25016</t>
  </si>
  <si>
    <t>经典</t>
  </si>
  <si>
    <t>250ml*16瓶</t>
  </si>
  <si>
    <t>蜂蜜柚子茶原柚经典350ml*12</t>
  </si>
  <si>
    <t>35012</t>
  </si>
  <si>
    <t>350ml*12瓶</t>
  </si>
  <si>
    <t>蜂蜜柚子茶原柚经典500ml*15</t>
  </si>
  <si>
    <t>蜂蜜柚子茶蜜柚白茶500ml*15</t>
  </si>
  <si>
    <t>蜜柚味</t>
  </si>
  <si>
    <t>蜂蜜柚子茶陈柚普洱500ml*15</t>
  </si>
  <si>
    <t>陈柚味</t>
  </si>
  <si>
    <t>蜂蜜柚子茶原柚经典1.25L*6</t>
  </si>
  <si>
    <t>12506</t>
  </si>
  <si>
    <t>1.25L*6瓶</t>
  </si>
  <si>
    <t>天喔果味茶雪梨茶250ml*16</t>
  </si>
  <si>
    <t>果味茶</t>
  </si>
  <si>
    <t>天喔果味茶菊花茶250ml*16</t>
  </si>
  <si>
    <t>菊花茶</t>
  </si>
  <si>
    <t>天喔果味茶暖梨350ml*12</t>
  </si>
  <si>
    <t>天喔果味茶蔓越莓茶500ml*15</t>
  </si>
  <si>
    <t>蔓越莓茶</t>
  </si>
  <si>
    <t>天喔果味茶雪梨茶500ml*15</t>
  </si>
  <si>
    <t>天喔果味茶卡曼橘茶500ml*15</t>
  </si>
  <si>
    <t>卡曼橘茶</t>
  </si>
  <si>
    <t>天喔炭烧系列鸳鸯奶茶250ml*16</t>
  </si>
  <si>
    <t>炭烧系列</t>
  </si>
  <si>
    <t>鸳鸯味</t>
  </si>
  <si>
    <t>天喔炭烧系列炭烧奶茶500ml*15</t>
  </si>
  <si>
    <t>炭烧味</t>
  </si>
  <si>
    <t>天喔炭烧系列鸳鸯奶茶500ml*15</t>
  </si>
  <si>
    <t>天喔炭烧系列原香拉茶500ml*15</t>
  </si>
  <si>
    <t>原味奶茶</t>
  </si>
  <si>
    <t>天喔炭烧系列黑糖烤奶茶500ml*15</t>
  </si>
  <si>
    <t>黑糖烤味</t>
  </si>
  <si>
    <t>天喔炭烧系列摩卡咖啡500ml*15</t>
  </si>
  <si>
    <t>摩卡咖啡味</t>
  </si>
  <si>
    <t>天喔炭烧系列拿铁咖啡500ml*15</t>
  </si>
  <si>
    <t>拿铁味</t>
  </si>
  <si>
    <t>天喔主意柠檬红茶480ml*15</t>
  </si>
  <si>
    <t>主意</t>
  </si>
  <si>
    <t>48015</t>
  </si>
  <si>
    <t>柠檬味</t>
  </si>
  <si>
    <t>480ml*15瓶</t>
  </si>
  <si>
    <t>天喔主意芒果红茶480ml*15</t>
  </si>
  <si>
    <t>芒果味</t>
  </si>
  <si>
    <t>天喔主意卡曼橘绿茶480ml*15</t>
  </si>
  <si>
    <t>卡曼橘味</t>
  </si>
  <si>
    <t>天喔金观音350ml*12</t>
  </si>
  <si>
    <t>金观音</t>
  </si>
  <si>
    <t>天喔金普洱350ml*12</t>
  </si>
  <si>
    <t>金普洱</t>
  </si>
  <si>
    <t>天喔金红袍350ml*12</t>
  </si>
  <si>
    <t>金红袍</t>
  </si>
  <si>
    <t>巴诺拿铁咖啡300ml*15</t>
  </si>
  <si>
    <t>巴诺</t>
  </si>
  <si>
    <t>30015</t>
  </si>
  <si>
    <t>300ml*15瓶</t>
  </si>
  <si>
    <t>巴诺焦糖玛奇朵300ml*15</t>
  </si>
  <si>
    <t>焦糖玛奇朵</t>
  </si>
  <si>
    <t>朴尔可可椰子水330ml*12</t>
  </si>
  <si>
    <t>朴尔可可</t>
  </si>
  <si>
    <t>33012</t>
  </si>
  <si>
    <t>椰子味</t>
  </si>
  <si>
    <t>330ml*12瓶</t>
  </si>
  <si>
    <t>朴尔可可椰子水300ml*15</t>
  </si>
  <si>
    <t>天喔红露300ml*15</t>
  </si>
  <si>
    <t>红露</t>
  </si>
  <si>
    <t>天喔冰红茶250ml*24</t>
  </si>
  <si>
    <t>25024</t>
  </si>
  <si>
    <t>红茶</t>
  </si>
  <si>
    <t>250ml*24瓶</t>
  </si>
  <si>
    <t>天喔冰红茶500ml*15</t>
  </si>
  <si>
    <t>天喔柠檬红茶500ml*12</t>
  </si>
  <si>
    <t>50012</t>
  </si>
  <si>
    <t>柠檬红茶</t>
  </si>
  <si>
    <t>500ml*12瓶</t>
  </si>
  <si>
    <t>天喔蜂蜜绿茶500ml*12</t>
  </si>
  <si>
    <t>绿茶</t>
  </si>
  <si>
    <t>天喔酸梅汤250ml*16</t>
  </si>
  <si>
    <t>酸梅味</t>
  </si>
  <si>
    <t>农夫山泉天然桶装水（塑包）19L*1</t>
  </si>
  <si>
    <t>农夫山泉天然桶装水19L*1</t>
  </si>
  <si>
    <t>农夫</t>
  </si>
  <si>
    <t>天然水</t>
  </si>
  <si>
    <t>01901</t>
  </si>
  <si>
    <t>薄膜装</t>
  </si>
  <si>
    <t>19L*1桶</t>
  </si>
  <si>
    <t>农夫山泉饮用水有限公司</t>
  </si>
  <si>
    <t>农夫山泉天然水（纸箱）380ml*24</t>
  </si>
  <si>
    <t>农夫山泉天然水380ml*24</t>
  </si>
  <si>
    <t>38024</t>
  </si>
  <si>
    <t>380ml*24瓶</t>
  </si>
  <si>
    <t>农夫山泉天然水（纸箱）550ml*24</t>
  </si>
  <si>
    <t>农夫山泉天然水550ml*24</t>
  </si>
  <si>
    <t>55024</t>
  </si>
  <si>
    <t>550ml*28瓶</t>
  </si>
  <si>
    <t>农夫山泉天然水（塑包）550ml*28</t>
  </si>
  <si>
    <t>农夫山泉天然水550ml*28</t>
  </si>
  <si>
    <t>55028</t>
  </si>
  <si>
    <t>550ml*24瓶</t>
  </si>
  <si>
    <t>农夫山泉天然水（纸箱）750ml*15</t>
  </si>
  <si>
    <t>农夫山泉天然水750ml*15</t>
  </si>
  <si>
    <t>75015</t>
  </si>
  <si>
    <t>750ml*24瓶</t>
  </si>
  <si>
    <t>农夫山泉天然水（塑包）1.5L*12</t>
  </si>
  <si>
    <t>农夫山泉天然水1.5L*12</t>
  </si>
  <si>
    <t>01512</t>
  </si>
  <si>
    <t>1.5L*12瓶</t>
  </si>
  <si>
    <t>农夫山泉天然水（纸箱）1.5L*12</t>
  </si>
  <si>
    <t>农夫山泉天然水（纸箱）4L*6</t>
  </si>
  <si>
    <t>农夫山泉天然水4L*6</t>
  </si>
  <si>
    <t>00406</t>
  </si>
  <si>
    <t>4L*6瓶</t>
  </si>
  <si>
    <t>农夫山泉天然水（纸箱）4L*4</t>
  </si>
  <si>
    <t>农夫山泉天然水4L*4</t>
  </si>
  <si>
    <t>00404</t>
  </si>
  <si>
    <t>4L*4瓶</t>
  </si>
  <si>
    <t>农夫山泉天然水（纸箱）5L*4</t>
  </si>
  <si>
    <t>农夫山泉天然水5L*4</t>
  </si>
  <si>
    <t>00504</t>
  </si>
  <si>
    <t>5L*4瓶</t>
  </si>
  <si>
    <t>农夫山泉天然矿泉水（纸箱）400ml*24</t>
  </si>
  <si>
    <t>农夫山泉天然矿泉水400ml*24</t>
  </si>
  <si>
    <t>40024</t>
  </si>
  <si>
    <t>400mml*24瓶</t>
  </si>
  <si>
    <t>农夫山泉天然矿泉水（纸箱）535ml*24</t>
  </si>
  <si>
    <t>农夫山泉天然矿泉水535ml*24</t>
  </si>
  <si>
    <t>53524</t>
  </si>
  <si>
    <t>535mml*24瓶</t>
  </si>
  <si>
    <t>农夫山泉天然水（母婴）（纸箱）1L*12</t>
  </si>
  <si>
    <t>农夫山泉天然水（母婴）1L*12</t>
  </si>
  <si>
    <t>农夫果园100%胡萝卜汁普通装380ml*12</t>
  </si>
  <si>
    <t>农夫果园</t>
  </si>
  <si>
    <t>38012</t>
  </si>
  <si>
    <t>胡萝卜味</t>
  </si>
  <si>
    <t>380mml*12瓶</t>
  </si>
  <si>
    <t>农夫果园100%橙汁普通装380ml*12</t>
  </si>
  <si>
    <t>农夫果园100%番茄汁普通装380ml*12</t>
  </si>
  <si>
    <t>番茄汁味</t>
  </si>
  <si>
    <t>农夫果园30%番莓味普通装500ml*15</t>
  </si>
  <si>
    <t>番茄草莓味</t>
  </si>
  <si>
    <t>500mml*15瓶</t>
  </si>
  <si>
    <t>农夫果园30%菠芒味普通装500ml*15</t>
  </si>
  <si>
    <t>菠萝芒果味</t>
  </si>
  <si>
    <t>农夫果园30%胡橙味普通装500ml*15</t>
  </si>
  <si>
    <t>胡橙味</t>
  </si>
  <si>
    <t>农夫果园30%番草樱口味普通装1L*12</t>
  </si>
  <si>
    <t>番草樱口味</t>
  </si>
  <si>
    <t>农夫果园30%橙胡苹口味普通装1L*12</t>
  </si>
  <si>
    <t>橙胡苹口味</t>
  </si>
  <si>
    <t>农夫果园30%菠芒番口味普通装1L*12</t>
  </si>
  <si>
    <t>菠芒番口味</t>
  </si>
  <si>
    <t>农夫果园30%菠芒普通装1.8L*6</t>
  </si>
  <si>
    <t>01806</t>
  </si>
  <si>
    <t>1.8L*6瓶</t>
  </si>
  <si>
    <t>农夫果园30%番莓普通装1.8L*6</t>
  </si>
  <si>
    <t>农夫果园30%胡橙普通装1.8L*6</t>
  </si>
  <si>
    <t>水溶C100柠檬味复合果汁饮料445ml*15</t>
  </si>
  <si>
    <t>水溶C100</t>
  </si>
  <si>
    <t>44515</t>
  </si>
  <si>
    <t>445ml*15瓶</t>
  </si>
  <si>
    <t>水溶C100西柚汁饮料445ml*15</t>
  </si>
  <si>
    <t>水溶C100青皮桔味复合果汁饮料445ml*15</t>
  </si>
  <si>
    <t>青皮桔味</t>
  </si>
  <si>
    <t>尖叫纤维运动装550ml*15</t>
  </si>
  <si>
    <t>尖叫</t>
  </si>
  <si>
    <t>55015</t>
  </si>
  <si>
    <t>纤维</t>
  </si>
  <si>
    <t>550ml*15瓶</t>
  </si>
  <si>
    <t>尖叫植物运动装550ml*15</t>
  </si>
  <si>
    <t>植物</t>
  </si>
  <si>
    <t>尖叫活性肽运动装550ml*15</t>
  </si>
  <si>
    <t>活性肽</t>
  </si>
  <si>
    <t>东方树叶乌龙茶500ml*15</t>
  </si>
  <si>
    <t>东方树叶</t>
  </si>
  <si>
    <t>乌龙茶</t>
  </si>
  <si>
    <t>东方树叶红茶500ml*15</t>
  </si>
  <si>
    <t>东方树叶绿茶500ml*15</t>
  </si>
  <si>
    <t>东方树叶茉莉花茶500ml*15</t>
  </si>
  <si>
    <t>茉莉花茶</t>
  </si>
  <si>
    <t>农夫山泉水柠檬果味饮料530ml*15</t>
  </si>
  <si>
    <t>53015</t>
  </si>
  <si>
    <t>530ml*15瓶</t>
  </si>
  <si>
    <t>农夫山泉水荔枝果味饮料530ml*15</t>
  </si>
  <si>
    <t>荔枝味</t>
  </si>
  <si>
    <t>农夫山泉水葡萄果味饮料530ml*15</t>
  </si>
  <si>
    <t>葡萄味</t>
  </si>
  <si>
    <t>农夫山泉水柚子果味饮料530ml*15</t>
  </si>
  <si>
    <t>柚子味</t>
  </si>
  <si>
    <t>农夫山泉水柠檬果味饮料530ml*24</t>
  </si>
  <si>
    <t>53024</t>
  </si>
  <si>
    <t>农夫山泉水荔枝果味饮料530ml*24</t>
  </si>
  <si>
    <t>农夫山泉水葡萄果味饮料530ml*24</t>
  </si>
  <si>
    <t>农夫山泉水柚子果味饮料530ml*24</t>
  </si>
  <si>
    <t>打奶茶红茶奶茶饮料320g*15</t>
  </si>
  <si>
    <t>打奶茶</t>
  </si>
  <si>
    <t>32015</t>
  </si>
  <si>
    <t>320ml*15瓶</t>
  </si>
  <si>
    <t>打奶茶抹茶奶茶饮料320g*15</t>
  </si>
  <si>
    <t>抹茶</t>
  </si>
  <si>
    <t>力量帝维他命水营养素果味饮料石榴蓝莓风味500ml*15</t>
  </si>
  <si>
    <t>维他命水</t>
  </si>
  <si>
    <t>石榴蓝莓味</t>
  </si>
  <si>
    <t>力量帝维他命水营养素果味饮料柠檬风味500ml*15</t>
  </si>
  <si>
    <t>力量帝维他命水营养素果味饮料柑橘风味500ml*15</t>
  </si>
  <si>
    <t>柑橘味</t>
  </si>
  <si>
    <t>力量帝维他命水营养素果味饮料蓝莓树莓风味500ml*15</t>
  </si>
  <si>
    <t>蓝莓树莓味</t>
  </si>
  <si>
    <t>力量帝维他命水营养素果味饮料热带水果风味500ml*15</t>
  </si>
  <si>
    <t>热带水果味</t>
  </si>
  <si>
    <t>力量帝维他命水营养素果味饮料乳酸菌风味500ml*15</t>
  </si>
  <si>
    <t>乳酸菌味</t>
  </si>
  <si>
    <t>茶π果味茶柠檬红茶500ml*15</t>
  </si>
  <si>
    <t>茶π</t>
  </si>
  <si>
    <t>茶π果味茶西柚茉莉花茶500ml*15</t>
  </si>
  <si>
    <t>茶π果味茶柚子绿茶500ml*15</t>
  </si>
  <si>
    <t>茶π果味茶蜜桃乌龙茶500ml*15</t>
  </si>
  <si>
    <t>茶π果味茶玫瑰荔枝红茶500ml*15</t>
  </si>
  <si>
    <t>玫瑰荔枝红茶</t>
  </si>
  <si>
    <t>100%NFC苹果香蕉汁（常温）300ml*24</t>
  </si>
  <si>
    <t>100%NFC苹果香蕉汁300ml*24</t>
  </si>
  <si>
    <t>100%NFC</t>
  </si>
  <si>
    <t>30024</t>
  </si>
  <si>
    <t>苹果香蕉味</t>
  </si>
  <si>
    <t>300ml*24瓶</t>
  </si>
  <si>
    <t>100%NFC橙汁（常温）300ml*24</t>
  </si>
  <si>
    <t>100%NFC橙汁300ml*24</t>
  </si>
  <si>
    <t>雪菲力荔枝250ml*24</t>
  </si>
  <si>
    <t>雪菲力</t>
  </si>
  <si>
    <t>250ml*24盒</t>
  </si>
  <si>
    <t>上海申美饮料食品有限公司</t>
  </si>
  <si>
    <t>雪菲力酸梅250ml*24</t>
  </si>
  <si>
    <t>芬达橙-膜300ml*12</t>
  </si>
  <si>
    <t>芬达300ml*12</t>
  </si>
  <si>
    <t>可口可乐</t>
  </si>
  <si>
    <t>芬达</t>
  </si>
  <si>
    <t>30012</t>
  </si>
  <si>
    <t>300ml*12瓶</t>
  </si>
  <si>
    <t>可乐-膜300ml*12</t>
  </si>
  <si>
    <t>可乐300ml*12</t>
  </si>
  <si>
    <t>可乐</t>
  </si>
  <si>
    <t>雪碧-膜300ml*12</t>
  </si>
  <si>
    <t>雪碧300ml*12</t>
  </si>
  <si>
    <t>雪碧</t>
  </si>
  <si>
    <t>美汁源酷儿橙-膜300ml*12</t>
  </si>
  <si>
    <t>美汁源酷儿橙味300ml*12</t>
  </si>
  <si>
    <t>美汁源</t>
  </si>
  <si>
    <t>美汁源酷儿苹果-膜300ml*12</t>
  </si>
  <si>
    <t>美汁源酷儿苹果味300ml*12</t>
  </si>
  <si>
    <t>可口可乐300ml*24</t>
  </si>
  <si>
    <t>雪碧300ml*24</t>
  </si>
  <si>
    <t>芬达（橙）300ml*24</t>
  </si>
  <si>
    <t>芬达300ml*24</t>
  </si>
  <si>
    <t>可口可乐330ml*24</t>
  </si>
  <si>
    <t>33024</t>
  </si>
  <si>
    <t>330ml*24听</t>
  </si>
  <si>
    <t>雪碧330ml*24</t>
  </si>
  <si>
    <t>健怡可乐-膜330ml*24</t>
  </si>
  <si>
    <t>健怡可乐330ml*24</t>
  </si>
  <si>
    <t>健怡</t>
  </si>
  <si>
    <t>原味</t>
  </si>
  <si>
    <t>零度可乐-膜330ml*24</t>
  </si>
  <si>
    <t>零度可乐330ml*24</t>
  </si>
  <si>
    <t>雪碧零卡-膜330ml*24</t>
  </si>
  <si>
    <t>雪碧零卡330ml*24</t>
  </si>
  <si>
    <t>零卡</t>
  </si>
  <si>
    <t>可口可乐-膜(加长罐新包装）330ml*24</t>
  </si>
  <si>
    <t>可口可乐(加长罐新包装）330ml*24</t>
  </si>
  <si>
    <t>新包装</t>
  </si>
  <si>
    <t>雪碧-膜(加长罐新包装）330ml*24</t>
  </si>
  <si>
    <t>雪碧(加长罐新包装）330ml*24</t>
  </si>
  <si>
    <t>芬达-膜(加长罐新包装）330ml*24</t>
  </si>
  <si>
    <t>芬达(加长罐新包装）330ml*24</t>
  </si>
  <si>
    <t>可口可乐-膜330ml*24</t>
  </si>
  <si>
    <t>雪碧-膜330ml*24</t>
  </si>
  <si>
    <t>芬达（橙）330ml*24</t>
  </si>
  <si>
    <t>芬达330ml*24</t>
  </si>
  <si>
    <t>酷儿（橙)330ml*12</t>
  </si>
  <si>
    <t>酷儿330ml*12</t>
  </si>
  <si>
    <t>酷儿</t>
  </si>
  <si>
    <t>330ml*12听</t>
  </si>
  <si>
    <t>芬达(苹果)330ml*24</t>
  </si>
  <si>
    <t>芬达(苹果味)330ml*24</t>
  </si>
  <si>
    <t>怡泉+C330ml*24</t>
  </si>
  <si>
    <t>怡泉</t>
  </si>
  <si>
    <t>可口可乐樱桃-膜330ml*24</t>
  </si>
  <si>
    <t>可口可乐樱桃味330ml*24</t>
  </si>
  <si>
    <t>樱桃味</t>
  </si>
  <si>
    <t>怡泉干姜330ml*24</t>
  </si>
  <si>
    <t>干姜味</t>
  </si>
  <si>
    <t>怡泉苏打330ml*24</t>
  </si>
  <si>
    <t>苏打</t>
  </si>
  <si>
    <t>怡泉覆盆子330ml*24</t>
  </si>
  <si>
    <t>覆盆子味</t>
  </si>
  <si>
    <t>怡泉柠檬330ml*24</t>
  </si>
  <si>
    <t>魔爪-膜330ml*24</t>
  </si>
  <si>
    <t>魔爪330ml*24</t>
  </si>
  <si>
    <t>魔爪</t>
  </si>
  <si>
    <t>怡泉汤力330ml*24</t>
  </si>
  <si>
    <t>汤力味</t>
  </si>
  <si>
    <t>美汁源淳萃·柠复合果汁饮料-纸箱350ml*12</t>
  </si>
  <si>
    <t>美汁源淳萃·柠复合果汁饮料350ml*12</t>
  </si>
  <si>
    <t>美汁源淳萃·橙 橙汁饮料-纸箱350ml*12</t>
  </si>
  <si>
    <t>美汁源淳萃·橙 橙汁饮料350ml*12</t>
  </si>
  <si>
    <t>冰露包装饮用水-膜350ml*12</t>
  </si>
  <si>
    <t>冰露包装饮用水350ml*12</t>
  </si>
  <si>
    <t>冰露</t>
  </si>
  <si>
    <t>零度可乐500ml*24</t>
  </si>
  <si>
    <t>零度</t>
  </si>
  <si>
    <t>500ml*24瓶</t>
  </si>
  <si>
    <t>怡泉+C500ml*24</t>
  </si>
  <si>
    <t>怡泉苏打500ml*12</t>
  </si>
  <si>
    <t>可口可乐樱桃-膜500ml*12</t>
  </si>
  <si>
    <t>可口可乐樱桃味500ml*12</t>
  </si>
  <si>
    <t>零卡雪碧-膜500ml*12</t>
  </si>
  <si>
    <t>雪碧零卡500ml*12</t>
  </si>
  <si>
    <t>可口可乐600ml*24</t>
  </si>
  <si>
    <t>60024</t>
  </si>
  <si>
    <t>600ml*24瓶</t>
  </si>
  <si>
    <t>雪碧600ml*24</t>
  </si>
  <si>
    <t>芬达（橙）600ml*24</t>
  </si>
  <si>
    <t>可口可乐1.25L*12</t>
  </si>
  <si>
    <t>12512</t>
  </si>
  <si>
    <t>1.25L*12瓶</t>
  </si>
  <si>
    <t>雪碧1.25L*12</t>
  </si>
  <si>
    <t>芬达（橙）1.25L*12</t>
  </si>
  <si>
    <t>美汁源果粒橙1.25L*12</t>
  </si>
  <si>
    <t>可口+果粒橙1.25L*3</t>
  </si>
  <si>
    <t>12503</t>
  </si>
  <si>
    <t>可乐+果汁</t>
  </si>
  <si>
    <t>1.25L*3瓶</t>
  </si>
  <si>
    <t>雪碧+果粒橙1.25L*3</t>
  </si>
  <si>
    <t>雪碧+果汁</t>
  </si>
  <si>
    <t>可口可乐2L*6</t>
  </si>
  <si>
    <t>00206</t>
  </si>
  <si>
    <t>2L*6瓶</t>
  </si>
  <si>
    <t>雪碧2L*6</t>
  </si>
  <si>
    <t>芬达（橙）2L*6</t>
  </si>
  <si>
    <t>可口可乐2.5L*6</t>
  </si>
  <si>
    <t>02506</t>
  </si>
  <si>
    <t>2.5L*6瓶</t>
  </si>
  <si>
    <t>雪碧2.5L*6</t>
  </si>
  <si>
    <t>芬达（橙）2.5L*6</t>
  </si>
  <si>
    <t>美汁源爽粒葡萄-膜450ml*12</t>
  </si>
  <si>
    <t>美汁源爽粒葡萄味450ml*12</t>
  </si>
  <si>
    <t>45012</t>
  </si>
  <si>
    <t>450ml*12瓶</t>
  </si>
  <si>
    <t>冰露纯悦550ml*24</t>
  </si>
  <si>
    <t>纯悦</t>
  </si>
  <si>
    <t>冰露纯悦550ml*12</t>
  </si>
  <si>
    <t>55012</t>
  </si>
  <si>
    <t>550ml*12瓶</t>
  </si>
  <si>
    <t>乔雅浓香经典268ml*15</t>
  </si>
  <si>
    <t>乔雅</t>
  </si>
  <si>
    <t>26815</t>
  </si>
  <si>
    <t>268ml*15瓶</t>
  </si>
  <si>
    <t>乔雅醇香拿铁经典268ml*15</t>
  </si>
  <si>
    <t>乔雅浓香经典180ml*24</t>
  </si>
  <si>
    <t>18024</t>
  </si>
  <si>
    <t>浓香经典</t>
  </si>
  <si>
    <t>180ml*24瓶</t>
  </si>
  <si>
    <t>美汁源瓜拉纳风味450ml*24</t>
  </si>
  <si>
    <t>45024</t>
  </si>
  <si>
    <t>瓜拉纳风味</t>
  </si>
  <si>
    <t>450ml*24瓶</t>
  </si>
  <si>
    <t>水动乐果蔬系列柠檬味600ml*15</t>
  </si>
  <si>
    <t>水动乐</t>
  </si>
  <si>
    <t>60015</t>
  </si>
  <si>
    <t>600ml*15瓶</t>
  </si>
  <si>
    <t>水动乐果蔬系列西柚味600ml*15</t>
  </si>
  <si>
    <t>冰露纯悦包装饮用水-纸箱4.5L*4</t>
  </si>
  <si>
    <t>冰露纯悦包装饮用水4.5L*4</t>
  </si>
  <si>
    <t>04504</t>
  </si>
  <si>
    <t>4.5L*4瓶</t>
  </si>
  <si>
    <t>美汁源植场新人蛋白饮料椰子汁240g*12</t>
  </si>
  <si>
    <t>24012</t>
  </si>
  <si>
    <t>240ml*12瓶</t>
  </si>
  <si>
    <t>美汁源植场新人蛋白饮料芝麻核桃味240g*12</t>
  </si>
  <si>
    <t>芝麻核桃味</t>
  </si>
  <si>
    <t>美汁源果粒橙190ml*48</t>
  </si>
  <si>
    <t>19048</t>
  </si>
  <si>
    <t>190ml*48瓶</t>
  </si>
  <si>
    <t>美汁源果粒橙450ml*24</t>
  </si>
  <si>
    <t>冰露饮用纯净水18.5L*1</t>
  </si>
  <si>
    <t>18501</t>
  </si>
  <si>
    <t>18.5L*1桶</t>
  </si>
  <si>
    <t>冰露矿物质水18.5L*1</t>
  </si>
  <si>
    <t>冰露三加仑矿物质水11.1L*1</t>
  </si>
  <si>
    <t>11101</t>
  </si>
  <si>
    <t>11.1L*1桶</t>
  </si>
  <si>
    <t>雪菲力纯净水18.5L*1</t>
  </si>
  <si>
    <t>雪菲力盐汽水600ml*24</t>
  </si>
  <si>
    <t>冰露350ml*24</t>
  </si>
  <si>
    <t>35024</t>
  </si>
  <si>
    <t>350ml*24瓶</t>
  </si>
  <si>
    <t>冰露550ml*24</t>
  </si>
  <si>
    <t>冰露纯悦包装饮用水-纸箱800ml*12</t>
  </si>
  <si>
    <t>冰露纯悦包装饮用水800ml*12</t>
  </si>
  <si>
    <t>80012</t>
  </si>
  <si>
    <t>800ml*12瓶</t>
  </si>
  <si>
    <t>百岁山矿泉水570ml*24</t>
  </si>
  <si>
    <t>百岁山</t>
  </si>
  <si>
    <t>矿泉水</t>
  </si>
  <si>
    <t>57024</t>
  </si>
  <si>
    <t>570ml*24瓶</t>
  </si>
  <si>
    <t>上海（景田）商贸有限公司</t>
  </si>
  <si>
    <t>百岁山矿泉水348ml*24</t>
  </si>
  <si>
    <t>34824</t>
  </si>
  <si>
    <t>348ml*24瓶</t>
  </si>
  <si>
    <t>景田纯净水桶装水18.9L*1</t>
  </si>
  <si>
    <t>景田饮用桶装水18.9L*1</t>
  </si>
  <si>
    <t>景田</t>
  </si>
  <si>
    <t>纯净水</t>
  </si>
  <si>
    <t>18901</t>
  </si>
  <si>
    <t>18.9L*1桶</t>
  </si>
  <si>
    <t>深圳景田食品饮料有限公司</t>
  </si>
  <si>
    <t>雀巢箱水330ml*24</t>
  </si>
  <si>
    <t>雀巢</t>
  </si>
  <si>
    <t>330ml*24瓶</t>
  </si>
  <si>
    <t>上海茂裕实业有限公司</t>
  </si>
  <si>
    <t>雀巢箱水550ml*24</t>
  </si>
  <si>
    <t>雀巢箱水5L*4</t>
  </si>
  <si>
    <t>5Lml*4瓶</t>
  </si>
  <si>
    <t>水之雨18.9L*1</t>
  </si>
  <si>
    <t>水之雨</t>
  </si>
  <si>
    <t>上海水管家健康饮品有限公司</t>
  </si>
  <si>
    <t>雀巢纯净水18.9L*1</t>
  </si>
  <si>
    <t>上海含雪堂饮料有限公司</t>
  </si>
  <si>
    <t>雀巢矿物质水18.9L*1</t>
  </si>
  <si>
    <t>矿物质水</t>
  </si>
  <si>
    <t>娃哈哈纯净水19L*1</t>
  </si>
  <si>
    <t>娃哈哈</t>
  </si>
  <si>
    <t>饮用纯净水</t>
  </si>
  <si>
    <t>上海娃哈哈饮用水有限公司</t>
  </si>
  <si>
    <t>娃哈哈矿物质水19L*1</t>
  </si>
  <si>
    <t>延中盐汽水600ml*24</t>
  </si>
  <si>
    <t>盐中盐汽水600ml*24</t>
  </si>
  <si>
    <t>延中</t>
  </si>
  <si>
    <t>盐汽水</t>
  </si>
  <si>
    <t>上海盐中饮料有限公司</t>
  </si>
  <si>
    <t>兰维乐天然矿泉水10L*1</t>
  </si>
  <si>
    <t>兰维乐</t>
  </si>
  <si>
    <t>01001</t>
  </si>
  <si>
    <t>10L*1袋</t>
  </si>
  <si>
    <t>兰维乐（上海）食品有限公司</t>
  </si>
  <si>
    <t>屈臣氏蒸馏水280ml*35</t>
  </si>
  <si>
    <t>屈臣氏</t>
  </si>
  <si>
    <t>蒸馏水</t>
  </si>
  <si>
    <t>28035</t>
  </si>
  <si>
    <t>280ml*35瓶</t>
  </si>
  <si>
    <t>广州屈臣氏食品饮料有限公司上海分公司</t>
  </si>
  <si>
    <t>屈臣氏蒸馏水400ml*24</t>
  </si>
  <si>
    <t>400ml*24瓶</t>
  </si>
  <si>
    <t>屈臣氏饮用矿物质水400ml*24</t>
  </si>
  <si>
    <t>屈臣氏蒸馏水600ml*24</t>
  </si>
  <si>
    <t>屈臣氏饮用矿物质水600ml*24</t>
  </si>
  <si>
    <t>屈臣氏蒸馏水4.5L*4</t>
  </si>
  <si>
    <t>屈臣氏饮用矿物质水4.5L*4</t>
  </si>
  <si>
    <t>屈臣氏苏打汽水330ml*24</t>
  </si>
  <si>
    <t>苏打水</t>
  </si>
  <si>
    <t>屈臣氏汤力汽水330ml*24</t>
  </si>
  <si>
    <t>汤力水</t>
  </si>
  <si>
    <t>屈臣氏干姜汽水330ml*24</t>
  </si>
  <si>
    <t>干姜水</t>
  </si>
  <si>
    <t>屈臣氏香草苏打汽水330ml*24</t>
  </si>
  <si>
    <t>香草味</t>
  </si>
  <si>
    <t>新奇士橙汁汽水330ml*24</t>
  </si>
  <si>
    <t>新奇士</t>
  </si>
  <si>
    <t>新奇士橙汁汽水380ml*15</t>
  </si>
  <si>
    <t>38015</t>
  </si>
  <si>
    <t>380ml*15瓶</t>
  </si>
  <si>
    <t>新奇士西柚汽水380ml*15</t>
  </si>
  <si>
    <t>新奇士红石榴汽水380ml*15</t>
  </si>
  <si>
    <t>红石榴味</t>
  </si>
  <si>
    <t>新奇士黑加仑汽水380ml*15</t>
  </si>
  <si>
    <t>黑加仑</t>
  </si>
  <si>
    <t>新奇士樱桃汁汽水380ml*15</t>
  </si>
  <si>
    <t>艾思凯牌橙汁1L*12</t>
  </si>
  <si>
    <t>SK</t>
  </si>
  <si>
    <t>上海漪澜实业有限公司</t>
  </si>
  <si>
    <t>艾思凯牌菠萝汁1L*12</t>
  </si>
  <si>
    <t>艾思凯牌苹果汁1L*12</t>
  </si>
  <si>
    <t>蜜娜瓦扑克橙汁480ml*24</t>
  </si>
  <si>
    <t>密娜瓦扑克橙汁480ml*24</t>
  </si>
  <si>
    <t>蜜娜瓦</t>
  </si>
  <si>
    <t>48024</t>
  </si>
  <si>
    <t>480ml*24瓶</t>
  </si>
  <si>
    <t>蜜娜瓦扑克椰子水480ml*24</t>
  </si>
  <si>
    <t>密娜瓦扑克椰子水480ml*24</t>
  </si>
  <si>
    <t>依云水330ml*24</t>
  </si>
  <si>
    <t>依云</t>
  </si>
  <si>
    <t>依云水500ml*24</t>
  </si>
  <si>
    <t>巴黎天然矿泉水330ml*24</t>
  </si>
  <si>
    <t>巴黎</t>
  </si>
  <si>
    <t>宽字浓口酿造酱油1L*15</t>
  </si>
  <si>
    <t>宽字</t>
  </si>
  <si>
    <t>00115</t>
  </si>
  <si>
    <t>酿造酱油</t>
  </si>
  <si>
    <t>1L*15瓶</t>
  </si>
  <si>
    <t>宽字浓口酱油1L*15</t>
  </si>
  <si>
    <t>台湾省农会麦芽牛乳饮品250ml*24</t>
  </si>
  <si>
    <t>台湾省农会</t>
  </si>
  <si>
    <t>风味奶</t>
  </si>
  <si>
    <t>麦芽味</t>
  </si>
  <si>
    <t>台湾省农会果味牛乳饮品250ml*24</t>
  </si>
  <si>
    <t>果味</t>
  </si>
  <si>
    <t>台湾省农会巧克力牛乳饮品250ml*24</t>
  </si>
  <si>
    <t>巧克力味</t>
  </si>
  <si>
    <t>统一小茗同学青柠红茶480ml*15</t>
  </si>
  <si>
    <t>统一</t>
  </si>
  <si>
    <t>小茗同学</t>
  </si>
  <si>
    <t>铠轩贸易</t>
  </si>
  <si>
    <t>统一小茗同学冰橘绿味480ml*15</t>
  </si>
  <si>
    <t>统一小茗同学茉莉花味480ml*15</t>
  </si>
  <si>
    <t>统一小茗溜溜茶480ml*15</t>
  </si>
  <si>
    <t>统一水趣多500ml*15</t>
  </si>
  <si>
    <t>水趣多</t>
  </si>
  <si>
    <t>统一冰红茶500ml*15</t>
  </si>
  <si>
    <t>冰红茶</t>
  </si>
  <si>
    <t>统一冰绿茶500ml*15</t>
  </si>
  <si>
    <t>冰绿茶</t>
  </si>
  <si>
    <t>统一阿萨姆奶茶500ml*15</t>
  </si>
  <si>
    <t>阿萨姆</t>
  </si>
  <si>
    <t>统一鲜橙多450ml*15</t>
  </si>
  <si>
    <t>鲜橙多</t>
  </si>
  <si>
    <t>45015</t>
  </si>
  <si>
    <t>统一冰红茶250ml*15</t>
  </si>
  <si>
    <t>统一海之言500ml*15</t>
  </si>
  <si>
    <t>海之言</t>
  </si>
  <si>
    <t>娃哈哈纯净水596ml*24</t>
  </si>
  <si>
    <t>59624</t>
  </si>
  <si>
    <t>596ml*24瓶</t>
  </si>
  <si>
    <t>310ml*24瓶</t>
  </si>
  <si>
    <t>统一雅哈冰咖啡450ml*15</t>
  </si>
  <si>
    <t>雅哈</t>
  </si>
  <si>
    <t>冰咖啡</t>
  </si>
  <si>
    <t>450ml*15瓶</t>
  </si>
  <si>
    <t>三得利沁桃水550ml*15</t>
  </si>
  <si>
    <t>三得利</t>
  </si>
  <si>
    <t>沁桃水</t>
  </si>
  <si>
    <t>三得利利趣拿铁480ml*15</t>
  </si>
  <si>
    <t>三得利拿铁480ml*15</t>
  </si>
  <si>
    <t>利趣</t>
  </si>
  <si>
    <t>娃哈哈爽歪歪营养酸奶饮品200g*24</t>
  </si>
  <si>
    <t>爽歪歪</t>
  </si>
  <si>
    <t>20024</t>
  </si>
  <si>
    <t>200ml*24瓶</t>
  </si>
  <si>
    <t>统一爱夸570ml*15</t>
  </si>
  <si>
    <t>爱夸</t>
  </si>
  <si>
    <t>57015</t>
  </si>
  <si>
    <t>570ml*15瓶</t>
  </si>
  <si>
    <t>统一阿萨姆奶茶1.5L*6</t>
  </si>
  <si>
    <t>01506</t>
  </si>
  <si>
    <t>1.5L*6瓶</t>
  </si>
  <si>
    <t>达利园乐虎氨基酸维生素功能饮料380ml*15</t>
  </si>
  <si>
    <t>达利园</t>
  </si>
  <si>
    <t>乐虎</t>
  </si>
  <si>
    <t>娃哈哈营养快线菠萝味500ml*15</t>
  </si>
  <si>
    <t>营养快线</t>
  </si>
  <si>
    <t>娃哈哈营养快线椰子味500ml*15</t>
  </si>
  <si>
    <t>松江食品城批发</t>
  </si>
  <si>
    <t>椰树牌椰汁听装245ml*30</t>
  </si>
  <si>
    <t>椰树牌</t>
  </si>
  <si>
    <t>椰汁</t>
  </si>
  <si>
    <t>24530</t>
  </si>
  <si>
    <t>245ml*30瓶</t>
  </si>
  <si>
    <t>维他柠檬茶250ml*24</t>
  </si>
  <si>
    <t>维他命柠檬茶250ml*24</t>
  </si>
  <si>
    <t>维他奶</t>
  </si>
  <si>
    <t>维他</t>
  </si>
  <si>
    <t>100ml*10瓶</t>
  </si>
  <si>
    <t>统一企业（中国）投资有限公司</t>
  </si>
  <si>
    <t>统一绿茶500ml*15</t>
  </si>
  <si>
    <t>统一冰红茶1L*8</t>
  </si>
  <si>
    <t>00108</t>
  </si>
  <si>
    <t>1L*8瓶</t>
  </si>
  <si>
    <t>统一冰绿茶1L*8</t>
  </si>
  <si>
    <t>统一绿茶1L*8</t>
  </si>
  <si>
    <t>统一冰红茶2L*6</t>
  </si>
  <si>
    <t>统一冰绿茶2L*6</t>
  </si>
  <si>
    <t>统一绿茶2L*6</t>
  </si>
  <si>
    <t>统一冰糖雪梨汁500ml*15</t>
  </si>
  <si>
    <t>统一海之言柠檬味500ml*15</t>
  </si>
  <si>
    <t>统一海之言黑加仑500ml*15</t>
  </si>
  <si>
    <t>统一海之言西柚味500ml*15</t>
  </si>
  <si>
    <t>统一海之言水蜜桃味500ml*15</t>
  </si>
  <si>
    <t>统一雅哈纯香拿铁咖啡280ml*15</t>
  </si>
  <si>
    <t>28015</t>
  </si>
  <si>
    <t>280ml*15瓶</t>
  </si>
  <si>
    <t>康师傅红茶250ml*24</t>
  </si>
  <si>
    <t>康师傅</t>
  </si>
  <si>
    <t>杭州顶津食品有限公司</t>
  </si>
  <si>
    <t>康师傅冰绿茶250ml*24</t>
  </si>
  <si>
    <t>康师傅红茶550ml*15</t>
  </si>
  <si>
    <t>康师傅苹果红茶550ml*15</t>
  </si>
  <si>
    <t>苹果红茶</t>
  </si>
  <si>
    <t>康师傅绿茶550ml*15</t>
  </si>
  <si>
    <t>康师傅清茶550ml*15</t>
  </si>
  <si>
    <t>清茶</t>
  </si>
  <si>
    <t>康师傅蜜茶550ml*15</t>
  </si>
  <si>
    <t>蜜茶</t>
  </si>
  <si>
    <t>康师傅雪梨550ml*15</t>
  </si>
  <si>
    <t>康师傅橙汁550ml*15</t>
  </si>
  <si>
    <t>康师傅水晶550ml*15</t>
  </si>
  <si>
    <t>水晶味</t>
  </si>
  <si>
    <t>康师傅葡萄550ml*15</t>
  </si>
  <si>
    <t>康师傅海晶柠檬550ml*15</t>
  </si>
  <si>
    <t>康师傅芒果小酪550ml*15</t>
  </si>
  <si>
    <t>康师傅蜂蜜柚子550ml*15</t>
  </si>
  <si>
    <t>康师傅酸梅汤550ml*15</t>
  </si>
  <si>
    <t>康师傅红茶1000ml*12</t>
  </si>
  <si>
    <t>康师傅绿茶1000ml*12</t>
  </si>
  <si>
    <t>康师傅清茶1000ml*12</t>
  </si>
  <si>
    <t>康师傅蜜茶1000ml*12</t>
  </si>
  <si>
    <t>康师傅雪梨1000ml*8</t>
  </si>
  <si>
    <t>康师傅包装水550ml*24</t>
  </si>
  <si>
    <t>包装水</t>
  </si>
  <si>
    <t>康师傅包装水1500ml*8</t>
  </si>
  <si>
    <t>01508</t>
  </si>
  <si>
    <t>1.5L*8瓶</t>
  </si>
  <si>
    <t>康师傅包装水350ml*24</t>
  </si>
  <si>
    <t>康师傅优悦水560ml*24</t>
  </si>
  <si>
    <t>优悦</t>
  </si>
  <si>
    <t>56024</t>
  </si>
  <si>
    <t>560ml*24瓶</t>
  </si>
  <si>
    <t>康师傅优悦水380ml*24</t>
  </si>
  <si>
    <t>康师傅炼乳奶茶500ml*15</t>
  </si>
  <si>
    <t>奶茶</t>
  </si>
  <si>
    <t>康师傅香浓奶茶500ml*15</t>
  </si>
  <si>
    <t>康师傅贝纳颂拿铁350ml*15</t>
  </si>
  <si>
    <t>贝纳颂</t>
  </si>
  <si>
    <t>35015</t>
  </si>
  <si>
    <t>350ml*15瓶</t>
  </si>
  <si>
    <t>康师傅贝纳颂抹茶350ml*15</t>
  </si>
  <si>
    <t>康师傅贝纳颂曼特宁280ml*15</t>
  </si>
  <si>
    <t>曼特宁</t>
  </si>
  <si>
    <t>康师傅贝纳颂意式咖啡280ml*15</t>
  </si>
  <si>
    <t>意式咖啡</t>
  </si>
  <si>
    <t>康师傅味全原味420ml*15</t>
  </si>
  <si>
    <t>味全</t>
  </si>
  <si>
    <t>42015</t>
  </si>
  <si>
    <t>420ml*15瓶</t>
  </si>
  <si>
    <t>康师傅味全草莓420ml*15</t>
  </si>
  <si>
    <t>草莓味</t>
  </si>
  <si>
    <t>康师傅酸梅汤310ml*24</t>
  </si>
  <si>
    <t>康师傅红茶310ml*24</t>
  </si>
  <si>
    <t>品牌数字编码</t>
  </si>
  <si>
    <t>重复检查</t>
  </si>
  <si>
    <t>必填，首字母缩写：不满3位用数字1，11凑满3位。如果两个品牌字母都是两位且重复，最后一位用数字分开。
超过3位取3位</t>
  </si>
  <si>
    <t>安吉尔</t>
  </si>
  <si>
    <t>AJE</t>
  </si>
  <si>
    <t>140</t>
  </si>
  <si>
    <t>BL1</t>
  </si>
  <si>
    <t>保利</t>
  </si>
  <si>
    <t>BL2</t>
  </si>
  <si>
    <t>131</t>
  </si>
  <si>
    <t>BL3</t>
  </si>
  <si>
    <t>巴黎水</t>
  </si>
  <si>
    <t>BLS</t>
  </si>
  <si>
    <t>BSS</t>
  </si>
  <si>
    <t>百威</t>
  </si>
  <si>
    <t>BW1</t>
  </si>
  <si>
    <t>132</t>
  </si>
  <si>
    <t>DLY</t>
  </si>
  <si>
    <t>FED</t>
  </si>
  <si>
    <t>红牛</t>
  </si>
  <si>
    <t>HN1</t>
  </si>
  <si>
    <t>含寿堂</t>
  </si>
  <si>
    <t>HST</t>
  </si>
  <si>
    <t>138</t>
  </si>
  <si>
    <t>和田宽</t>
  </si>
  <si>
    <t>HTK</t>
  </si>
  <si>
    <t>136</t>
  </si>
  <si>
    <t>JDB</t>
  </si>
  <si>
    <t>JT1</t>
  </si>
  <si>
    <t>KK1</t>
  </si>
  <si>
    <t>117</t>
  </si>
  <si>
    <t>KSF</t>
  </si>
  <si>
    <t>KZ1</t>
  </si>
  <si>
    <t>LBJ</t>
  </si>
  <si>
    <t>127</t>
  </si>
  <si>
    <t>朗宁</t>
  </si>
  <si>
    <t>LN1</t>
  </si>
  <si>
    <t>141</t>
  </si>
  <si>
    <t>乐送</t>
  </si>
  <si>
    <t>LS1</t>
  </si>
  <si>
    <t>143</t>
  </si>
  <si>
    <t>LWL</t>
  </si>
  <si>
    <t>135</t>
  </si>
  <si>
    <t>MNW</t>
  </si>
  <si>
    <t>129</t>
  </si>
  <si>
    <t>MR1</t>
  </si>
  <si>
    <t>NF1</t>
  </si>
  <si>
    <t>118</t>
  </si>
  <si>
    <t>PML</t>
  </si>
  <si>
    <t>QC1</t>
  </si>
  <si>
    <t>120</t>
  </si>
  <si>
    <t>QCS</t>
  </si>
  <si>
    <t>128</t>
  </si>
  <si>
    <t>青岛</t>
  </si>
  <si>
    <t>QD1</t>
  </si>
  <si>
    <t>119</t>
  </si>
  <si>
    <t>SDL</t>
  </si>
  <si>
    <t>121</t>
  </si>
  <si>
    <t>SK1</t>
  </si>
  <si>
    <t>130</t>
  </si>
  <si>
    <t>SZY</t>
  </si>
  <si>
    <t>139</t>
  </si>
  <si>
    <t>TNH</t>
  </si>
  <si>
    <t>133</t>
  </si>
  <si>
    <t>TOC</t>
  </si>
  <si>
    <t>TY1</t>
  </si>
  <si>
    <t>122</t>
  </si>
  <si>
    <t>WHH</t>
  </si>
  <si>
    <t>123</t>
  </si>
  <si>
    <t>WTN</t>
  </si>
  <si>
    <t>137</t>
  </si>
  <si>
    <t>XF1</t>
  </si>
  <si>
    <t>XFL</t>
  </si>
  <si>
    <t>心连心</t>
  </si>
  <si>
    <t>XLX</t>
  </si>
  <si>
    <t>142</t>
  </si>
  <si>
    <t>YSP</t>
  </si>
  <si>
    <t>YY1</t>
  </si>
  <si>
    <t>134</t>
  </si>
  <si>
    <t>YZ1</t>
  </si>
  <si>
    <t>126</t>
  </si>
  <si>
    <t>正广和</t>
  </si>
  <si>
    <t>ZGH</t>
  </si>
  <si>
    <t>125</t>
  </si>
  <si>
    <t>Excel序号</t>
  </si>
  <si>
    <t>细分类_系列</t>
  </si>
  <si>
    <t>细分类_系列编码</t>
  </si>
  <si>
    <t>品牌下的细分类，或者系列</t>
  </si>
  <si>
    <t>10</t>
  </si>
  <si>
    <t>15</t>
  </si>
  <si>
    <t>矿物质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</si>
  <si>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</si>
  <si>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</si>
  <si>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</si>
  <si>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</si>
  <si>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</si>
  <si>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</si>
  <si>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</si>
  <si>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</si>
  <si>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</si>
  <si>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</si>
  <si>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</si>
  <si>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</si>
  <si>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果味水</t>
  </si>
  <si>
    <t>橙汁</t>
  </si>
  <si>
    <t>椰子水</t>
  </si>
  <si>
    <t>纯牛奶</t>
  </si>
  <si>
    <t>鲜牛奶</t>
  </si>
  <si>
    <t>酸奶</t>
  </si>
  <si>
    <t>奶粉</t>
  </si>
  <si>
    <t>豆乳</t>
  </si>
  <si>
    <t>生抽</t>
  </si>
  <si>
    <t>老抽</t>
  </si>
  <si>
    <t>原味酱油</t>
  </si>
  <si>
    <t>零添加酱油</t>
  </si>
  <si>
    <t>海鲜酱油</t>
  </si>
  <si>
    <t>儿童酱油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</si>
  <si>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xcel序号</t>
    </r>
  </si>
  <si>
    <t>特性</t>
  </si>
  <si>
    <t>特性编码</t>
  </si>
  <si>
    <t>000-099暂且保留
101-499预留段给口味</t>
  </si>
  <si>
    <t>去重复</t>
  </si>
  <si>
    <t>101</t>
  </si>
  <si>
    <t>102</t>
  </si>
  <si>
    <t>103</t>
  </si>
  <si>
    <t>124</t>
  </si>
  <si>
    <t>144</t>
  </si>
  <si>
    <t>145</t>
  </si>
  <si>
    <t>146</t>
  </si>
  <si>
    <t>147</t>
  </si>
  <si>
    <t>148</t>
  </si>
  <si>
    <t>149</t>
  </si>
  <si>
    <t>150</t>
  </si>
  <si>
    <t>151</t>
  </si>
  <si>
    <t>茉莉味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</si>
  <si>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</si>
  <si>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</si>
  <si>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</si>
  <si>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</si>
  <si>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</si>
  <si>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</si>
  <si>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</si>
  <si>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</si>
  <si>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</si>
  <si>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</si>
  <si>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</si>
  <si>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</si>
  <si>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</si>
  <si>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</si>
  <si>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</si>
  <si>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</si>
  <si>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</si>
  <si>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</si>
  <si>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</si>
  <si>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</si>
  <si>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</si>
  <si>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</si>
  <si>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</si>
  <si>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</si>
  <si>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红盖</t>
  </si>
  <si>
    <t>300</t>
  </si>
  <si>
    <t>金盖</t>
  </si>
  <si>
    <t>301</t>
  </si>
  <si>
    <t>302</t>
  </si>
  <si>
    <t>303</t>
  </si>
  <si>
    <t>304</t>
  </si>
  <si>
    <t>305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</si>
  <si>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</si>
  <si>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</si>
  <si>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</si>
  <si>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</si>
  <si>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</si>
  <si>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</si>
  <si>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</si>
  <si>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</si>
  <si>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</si>
  <si>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</si>
  <si>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</si>
  <si>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冰橘</t>
  </si>
  <si>
    <t>500</t>
  </si>
  <si>
    <t>501</t>
  </si>
  <si>
    <t>502</t>
  </si>
  <si>
    <t>茶茉莉萃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</si>
  <si>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</si>
  <si>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</si>
  <si>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</si>
  <si>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</si>
  <si>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</si>
  <si>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</si>
  <si>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</si>
  <si>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</si>
  <si>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</si>
  <si>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</si>
  <si>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</si>
  <si>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</si>
  <si>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</si>
  <si>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520</t>
  </si>
  <si>
    <t>锌爽歪歪</t>
  </si>
  <si>
    <t>521</t>
  </si>
  <si>
    <t>530</t>
  </si>
  <si>
    <t>531</t>
  </si>
  <si>
    <t>532</t>
  </si>
  <si>
    <t>543</t>
  </si>
  <si>
    <t>544</t>
  </si>
  <si>
    <t>儿童饮用水</t>
  </si>
  <si>
    <t>560</t>
  </si>
  <si>
    <t>零度无糖</t>
  </si>
  <si>
    <t>570</t>
  </si>
  <si>
    <t>迷你小瓶</t>
  </si>
  <si>
    <t>580</t>
  </si>
  <si>
    <t>拿铁</t>
  </si>
  <si>
    <t>590</t>
  </si>
  <si>
    <t>600</t>
  </si>
  <si>
    <t>601</t>
  </si>
  <si>
    <t>701</t>
  </si>
  <si>
    <t>702</t>
  </si>
  <si>
    <t>BL33302415100111</t>
  </si>
  <si>
    <t>JDB3102415100113</t>
  </si>
  <si>
    <t>LBJ1001010100113</t>
  </si>
  <si>
    <t>QCS3302415166113</t>
  </si>
  <si>
    <t>QCS3302420100113</t>
  </si>
  <si>
    <t>QCS3302425164113</t>
  </si>
  <si>
    <t>TY14501545100113</t>
  </si>
  <si>
    <t>TY14501555408113</t>
  </si>
  <si>
    <t>TY14801550100113</t>
  </si>
  <si>
    <t>TY14801550137113</t>
  </si>
  <si>
    <t>TY14801550510113</t>
  </si>
  <si>
    <t>TY14801550544113</t>
  </si>
  <si>
    <t>TY15001515100113</t>
  </si>
  <si>
    <t>TY15001525502113</t>
  </si>
  <si>
    <t>TY15001530510113</t>
  </si>
  <si>
    <t>TY15001540100113</t>
  </si>
  <si>
    <t>TY15701520100113</t>
  </si>
  <si>
    <t>文件夹提供,供货商不同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</si>
</sst>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Fill="1" applyBorder="1"/>
    <xf numFmtId="0" fontId="0" fillId="0" borderId="0" xfId="0" applyFill="1"/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0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Fill="1" applyBorder="1"/>
    <xf numFmtId="49" fontId="0" fillId="3" borderId="1" xfId="0" applyNumberFormat="1" applyFill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2" borderId="1" xfId="0" applyNumberFormat="1" applyFont="1" applyFill="1" applyBorder="1"/>
    <xf numFmtId="0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3" borderId="1" xfId="0" applyFont="1" applyFill="1" applyBorder="1"/>
    <xf numFmtId="0" fontId="0" fillId="0" borderId="1" xfId="0" applyNumberFormat="1" applyFill="1" applyBorder="1"/>
    <xf numFmtId="176" fontId="0" fillId="0" borderId="1" xfId="0" applyNumberFormat="1" applyFill="1" applyBorder="1"/>
    <xf numFmtId="176" fontId="0" fillId="4" borderId="1" xfId="0" applyNumberFormat="1" applyFill="1" applyBorder="1"/>
    <xf numFmtId="0" fontId="1" fillId="0" borderId="3" xfId="0" applyFont="1" applyFill="1" applyBorder="1" applyAlignment="1">
      <alignment vertical="center"/>
    </xf>
    <xf numFmtId="176" fontId="0" fillId="0" borderId="1" xfId="0" applyNumberFormat="1" applyBorder="1"/>
    <xf numFmtId="0" fontId="0" fillId="0" borderId="4" xfId="0" applyBorder="1"/>
    <xf numFmtId="49" fontId="0" fillId="0" borderId="1" xfId="0" quotePrefix="1" applyNumberFormat="1" applyBorder="1"/>
    <xf numFmtId="49" fontId="0" fillId="0" borderId="1" xfId="0" quotePrefix="1" applyNumberFormat="1" applyFont="1" applyBorder="1"/>
    <xf numFmtId="0" fontId="0" fillId="0" borderId="1" xfId="0" quotePrefix="1" applyFill="1" applyBorder="1"/>
    <xf numFmtId="0" fontId="0" fillId="0" borderId="1" xfId="0" quotePrefix="1" applyNumberFormat="1" applyFill="1" applyBorder="1" applyAlignment="1">
      <alignment horizontal="left"/>
    </xf>
    <xf numFmtId="49" fontId="0" fillId="0" borderId="1" xfId="0" quotePrefix="1" applyNumberFormat="1" applyFill="1" applyBorder="1"/>
    <xf numFmtId="0" fontId="0" fillId="0" borderId="1" xfId="0" quotePrefix="1" applyNumberFormat="1" applyBorder="1"/>
    <xf numFmtId="0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0" fillId="0" borderId="3" xfId="0" applyFill="1" applyBorder="1"/>
    <xf numFmtId="0" fontId="4" fillId="2" borderId="1" xfId="0" applyFont="1" applyFill="1" applyBorder="1" applyAlignment="1">
      <alignment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30;&#21697;_&#21830;&#21697;&#20998;&#31867;&#25968;&#25454;&#25972;&#29702;&#65288;&#37319;&#36141;&#292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品分类"/>
      <sheetName val="商品编码"/>
      <sheetName val="品牌"/>
      <sheetName val="品牌下细分类_系列"/>
      <sheetName val="特性"/>
      <sheetName val="Sheet1"/>
    </sheetNames>
    <sheetDataSet>
      <sheetData sheetId="0">
        <row r="1">
          <cell r="B1" t="str">
            <v>商品分类（大类）</v>
          </cell>
          <cell r="C1" t="str">
            <v>大类编码</v>
          </cell>
        </row>
        <row r="2">
          <cell r="B2" t="str">
            <v>无/默认</v>
          </cell>
          <cell r="C2" t="str">
            <v>100</v>
          </cell>
        </row>
        <row r="3">
          <cell r="B3" t="str">
            <v>桶装水</v>
          </cell>
          <cell r="C3" t="str">
            <v>110</v>
          </cell>
        </row>
        <row r="4">
          <cell r="B4" t="str">
            <v>箱装水</v>
          </cell>
          <cell r="C4" t="str">
            <v>111</v>
          </cell>
        </row>
        <row r="5">
          <cell r="B5" t="str">
            <v>酒水</v>
          </cell>
          <cell r="C5" t="str">
            <v>112</v>
          </cell>
        </row>
        <row r="6">
          <cell r="B6" t="str">
            <v>饮料</v>
          </cell>
          <cell r="C6" t="str">
            <v>113</v>
          </cell>
        </row>
        <row r="7">
          <cell r="B7" t="str">
            <v>牛奶</v>
          </cell>
          <cell r="C7" t="str">
            <v>114</v>
          </cell>
        </row>
        <row r="8">
          <cell r="B8" t="str">
            <v>酱油</v>
          </cell>
          <cell r="C8" t="str">
            <v>115</v>
          </cell>
        </row>
        <row r="9">
          <cell r="B9" t="str">
            <v>桶</v>
          </cell>
          <cell r="C9" t="str">
            <v>116</v>
          </cell>
        </row>
      </sheetData>
      <sheetData sheetId="1"/>
      <sheetData sheetId="2">
        <row r="1">
          <cell r="A1" t="str">
            <v>品牌</v>
          </cell>
          <cell r="B1" t="str">
            <v>品牌编码</v>
          </cell>
        </row>
        <row r="2">
          <cell r="A2" t="str">
            <v>必填</v>
          </cell>
          <cell r="B2" t="str">
            <v>必填，首字母缩写：不满3位用数字1，11凑满3位。如果两个品牌字母都是两位且重复，最后一位用数字分开。
超过3位取3位</v>
          </cell>
        </row>
        <row r="3">
          <cell r="A3" t="str">
            <v>安吉尔</v>
          </cell>
          <cell r="B3" t="str">
            <v>AJE</v>
          </cell>
        </row>
        <row r="4">
          <cell r="A4" t="str">
            <v>冰露</v>
          </cell>
          <cell r="B4" t="str">
            <v>BL1</v>
          </cell>
        </row>
        <row r="5">
          <cell r="A5" t="str">
            <v>保利</v>
          </cell>
          <cell r="B5" t="str">
            <v>BL2</v>
          </cell>
        </row>
        <row r="6">
          <cell r="A6" t="str">
            <v>巴黎</v>
          </cell>
          <cell r="B6" t="str">
            <v>BL3</v>
          </cell>
        </row>
        <row r="7">
          <cell r="A7" t="str">
            <v>巴黎水</v>
          </cell>
          <cell r="B7" t="str">
            <v>BLS</v>
          </cell>
        </row>
        <row r="8">
          <cell r="A8" t="str">
            <v>百岁山</v>
          </cell>
          <cell r="B8" t="str">
            <v>BSS</v>
          </cell>
        </row>
        <row r="9">
          <cell r="A9" t="str">
            <v>百威</v>
          </cell>
          <cell r="B9" t="str">
            <v>BW1</v>
          </cell>
        </row>
        <row r="10">
          <cell r="A10" t="str">
            <v>达利园</v>
          </cell>
          <cell r="B10" t="str">
            <v>DLY</v>
          </cell>
        </row>
        <row r="11">
          <cell r="A11" t="str">
            <v>费尔德堡</v>
          </cell>
          <cell r="B11" t="str">
            <v>FED</v>
          </cell>
        </row>
        <row r="12">
          <cell r="A12" t="str">
            <v>红牛</v>
          </cell>
          <cell r="B12" t="str">
            <v>HN1</v>
          </cell>
        </row>
        <row r="13">
          <cell r="A13" t="str">
            <v>含寿堂</v>
          </cell>
          <cell r="B13" t="str">
            <v>HST</v>
          </cell>
        </row>
        <row r="14">
          <cell r="A14" t="str">
            <v>和田宽</v>
          </cell>
          <cell r="B14" t="str">
            <v>HTK</v>
          </cell>
        </row>
        <row r="15">
          <cell r="A15" t="str">
            <v>加多宝</v>
          </cell>
          <cell r="B15" t="str">
            <v>JDB</v>
          </cell>
        </row>
        <row r="16">
          <cell r="A16" t="str">
            <v>景田</v>
          </cell>
          <cell r="B16" t="str">
            <v>JT1</v>
          </cell>
        </row>
        <row r="17">
          <cell r="A17" t="str">
            <v>可口可乐</v>
          </cell>
          <cell r="B17" t="str">
            <v>KK1</v>
          </cell>
        </row>
        <row r="18">
          <cell r="A18" t="str">
            <v>康师傅</v>
          </cell>
          <cell r="B18" t="str">
            <v>KSF</v>
          </cell>
        </row>
        <row r="19">
          <cell r="A19" t="str">
            <v>宽字</v>
          </cell>
          <cell r="B19" t="str">
            <v>KZ1</v>
          </cell>
        </row>
        <row r="20">
          <cell r="A20" t="str">
            <v>力保健</v>
          </cell>
          <cell r="B20" t="str">
            <v>LBJ</v>
          </cell>
        </row>
        <row r="21">
          <cell r="A21" t="str">
            <v>朗宁</v>
          </cell>
          <cell r="B21" t="str">
            <v>LN1</v>
          </cell>
        </row>
        <row r="22">
          <cell r="A22" t="str">
            <v>乐送</v>
          </cell>
          <cell r="B22" t="str">
            <v>LS1</v>
          </cell>
        </row>
        <row r="23">
          <cell r="A23" t="str">
            <v>兰维乐</v>
          </cell>
          <cell r="B23" t="str">
            <v>LWL</v>
          </cell>
        </row>
        <row r="24">
          <cell r="A24" t="str">
            <v>蜜娜瓦</v>
          </cell>
          <cell r="B24" t="str">
            <v>MNW</v>
          </cell>
        </row>
        <row r="25">
          <cell r="A25" t="str">
            <v>无/默认</v>
          </cell>
          <cell r="B25" t="str">
            <v>MR1</v>
          </cell>
        </row>
        <row r="26">
          <cell r="A26" t="str">
            <v>农夫</v>
          </cell>
          <cell r="B26" t="str">
            <v>NF1</v>
          </cell>
        </row>
        <row r="27">
          <cell r="A27" t="str">
            <v>帕玛拉特圣托</v>
          </cell>
          <cell r="B27" t="str">
            <v>PML</v>
          </cell>
        </row>
        <row r="28">
          <cell r="A28" t="str">
            <v>雀巢</v>
          </cell>
          <cell r="B28" t="str">
            <v>QC1</v>
          </cell>
        </row>
        <row r="29">
          <cell r="A29" t="str">
            <v>屈臣氏</v>
          </cell>
          <cell r="B29" t="str">
            <v>QCS</v>
          </cell>
        </row>
        <row r="30">
          <cell r="A30" t="str">
            <v>青岛</v>
          </cell>
          <cell r="B30" t="str">
            <v>QD1</v>
          </cell>
        </row>
        <row r="31">
          <cell r="A31" t="str">
            <v>三得利</v>
          </cell>
          <cell r="B31" t="str">
            <v>SDL</v>
          </cell>
        </row>
        <row r="32">
          <cell r="A32" t="str">
            <v>SK</v>
          </cell>
          <cell r="B32" t="str">
            <v>SK1</v>
          </cell>
        </row>
        <row r="33">
          <cell r="A33" t="str">
            <v>水之雨</v>
          </cell>
          <cell r="B33" t="str">
            <v>SZY</v>
          </cell>
        </row>
        <row r="34">
          <cell r="A34" t="str">
            <v>台湾省农会</v>
          </cell>
          <cell r="B34" t="str">
            <v>TNH</v>
          </cell>
        </row>
        <row r="35">
          <cell r="A35" t="str">
            <v>天喔茶庄</v>
          </cell>
          <cell r="B35" t="str">
            <v>TOC</v>
          </cell>
        </row>
        <row r="36">
          <cell r="A36" t="str">
            <v>统一</v>
          </cell>
          <cell r="B36" t="str">
            <v>TY1</v>
          </cell>
        </row>
        <row r="37">
          <cell r="A37" t="str">
            <v>娃哈哈</v>
          </cell>
          <cell r="B37" t="str">
            <v>WHH</v>
          </cell>
        </row>
        <row r="38">
          <cell r="A38" t="str">
            <v>维他奶</v>
          </cell>
          <cell r="B38" t="str">
            <v>WTN</v>
          </cell>
        </row>
        <row r="39">
          <cell r="A39" t="str">
            <v>雪夫</v>
          </cell>
          <cell r="B39" t="str">
            <v>XF1</v>
          </cell>
        </row>
        <row r="40">
          <cell r="A40" t="str">
            <v>雪菲力</v>
          </cell>
          <cell r="B40" t="str">
            <v>XFL</v>
          </cell>
        </row>
        <row r="41">
          <cell r="A41" t="str">
            <v>心连心</v>
          </cell>
          <cell r="B41" t="str">
            <v>XLX</v>
          </cell>
        </row>
        <row r="42">
          <cell r="A42" t="str">
            <v>椰树牌</v>
          </cell>
          <cell r="B42" t="str">
            <v>YSP</v>
          </cell>
        </row>
        <row r="43">
          <cell r="A43" t="str">
            <v>依云</v>
          </cell>
          <cell r="B43" t="str">
            <v>YY1</v>
          </cell>
        </row>
        <row r="44">
          <cell r="A44" t="str">
            <v>延中</v>
          </cell>
          <cell r="B44" t="str">
            <v>YZ1</v>
          </cell>
        </row>
        <row r="45">
          <cell r="A45" t="str">
            <v>正广和</v>
          </cell>
          <cell r="B45" t="str">
            <v>ZGH</v>
          </cell>
        </row>
      </sheetData>
      <sheetData sheetId="3">
        <row r="1">
          <cell r="F1" t="str">
            <v>品牌细分类_系列</v>
          </cell>
          <cell r="G1" t="str">
            <v>品牌编码细分类_系列编码</v>
          </cell>
        </row>
        <row r="2">
          <cell r="F2" t="str">
            <v>自动生成</v>
          </cell>
          <cell r="G2" t="str">
            <v>自动生成</v>
          </cell>
        </row>
        <row r="3">
          <cell r="F3" t="str">
            <v>巴黎水默认</v>
          </cell>
          <cell r="G3" t="str">
            <v>BLS10</v>
          </cell>
        </row>
        <row r="4">
          <cell r="F4" t="str">
            <v>巴黎水矿泉水</v>
          </cell>
          <cell r="G4" t="str">
            <v>BLS15</v>
          </cell>
        </row>
        <row r="5">
          <cell r="F5" t="str">
            <v>冰露默认</v>
          </cell>
          <cell r="G5" t="str">
            <v>BL110</v>
          </cell>
        </row>
        <row r="6">
          <cell r="F6" t="str">
            <v>冰露矿物质</v>
          </cell>
          <cell r="G6" t="str">
            <v>BL115</v>
          </cell>
        </row>
        <row r="7">
          <cell r="F7" t="str">
            <v>达利园默认</v>
          </cell>
          <cell r="G7" t="str">
            <v>DLY10</v>
          </cell>
        </row>
        <row r="8">
          <cell r="F8" t="str">
            <v>达利园乐虎</v>
          </cell>
          <cell r="G8" t="str">
            <v>DLY15</v>
          </cell>
        </row>
        <row r="9">
          <cell r="F9" t="str">
            <v>红牛默认</v>
          </cell>
          <cell r="G9" t="str">
            <v>HN110</v>
          </cell>
        </row>
        <row r="10">
          <cell r="F10" t="str">
            <v>红牛维他命水</v>
          </cell>
          <cell r="G10" t="str">
            <v>HN115</v>
          </cell>
        </row>
        <row r="11">
          <cell r="F11" t="str">
            <v>加多宝默认</v>
          </cell>
          <cell r="G11" t="str">
            <v>JDB10</v>
          </cell>
        </row>
        <row r="12">
          <cell r="F12" t="str">
            <v>加多宝凉茶植物饮料</v>
          </cell>
          <cell r="G12" t="str">
            <v>JDB15</v>
          </cell>
        </row>
        <row r="13">
          <cell r="F13" t="str">
            <v>景田默认</v>
          </cell>
          <cell r="G13" t="str">
            <v>JT110</v>
          </cell>
        </row>
        <row r="14">
          <cell r="F14" t="str">
            <v>景田纯净水</v>
          </cell>
          <cell r="G14" t="str">
            <v>JT115</v>
          </cell>
        </row>
        <row r="15">
          <cell r="F15" t="str">
            <v>百岁山默认</v>
          </cell>
          <cell r="G15" t="str">
            <v>BSS10</v>
          </cell>
        </row>
        <row r="16">
          <cell r="F16" t="str">
            <v>百岁山矿泉水</v>
          </cell>
          <cell r="G16" t="str">
            <v>BSS15</v>
          </cell>
        </row>
        <row r="17">
          <cell r="F17" t="str">
            <v>可口可乐默认</v>
          </cell>
          <cell r="G17" t="str">
            <v>KK110</v>
          </cell>
        </row>
        <row r="18">
          <cell r="F18" t="str">
            <v>可口可乐芬达</v>
          </cell>
          <cell r="G18" t="str">
            <v>KK115</v>
          </cell>
        </row>
        <row r="19">
          <cell r="F19" t="str">
            <v>可口可乐健怡</v>
          </cell>
          <cell r="G19" t="str">
            <v>KK120</v>
          </cell>
        </row>
        <row r="20">
          <cell r="F20" t="str">
            <v>可口可乐可乐</v>
          </cell>
          <cell r="G20" t="str">
            <v>KK125</v>
          </cell>
        </row>
        <row r="21">
          <cell r="F21" t="str">
            <v>可口可乐美汁源</v>
          </cell>
          <cell r="G21" t="str">
            <v>KK130</v>
          </cell>
        </row>
        <row r="22">
          <cell r="F22" t="str">
            <v>可口可乐魔爪</v>
          </cell>
          <cell r="G22" t="str">
            <v>KK135</v>
          </cell>
        </row>
        <row r="23">
          <cell r="F23" t="str">
            <v>可口可乐乔雅</v>
          </cell>
          <cell r="G23" t="str">
            <v>KK140</v>
          </cell>
        </row>
        <row r="24">
          <cell r="F24" t="str">
            <v>可口可乐水动乐</v>
          </cell>
          <cell r="G24" t="str">
            <v>KK145</v>
          </cell>
        </row>
        <row r="25">
          <cell r="F25" t="str">
            <v>可口可乐雪碧</v>
          </cell>
          <cell r="G25" t="str">
            <v>KK150</v>
          </cell>
        </row>
        <row r="26">
          <cell r="F26" t="str">
            <v>可口可乐雪菲力</v>
          </cell>
          <cell r="G26" t="str">
            <v>KK155</v>
          </cell>
        </row>
        <row r="27">
          <cell r="F27" t="str">
            <v>可口可乐怡泉</v>
          </cell>
          <cell r="G27" t="str">
            <v>KK160</v>
          </cell>
        </row>
        <row r="28">
          <cell r="F28" t="str">
            <v>可口可乐酷儿</v>
          </cell>
          <cell r="G28" t="str">
            <v>KK165</v>
          </cell>
        </row>
        <row r="29">
          <cell r="F29" t="str">
            <v>可口可乐冰露</v>
          </cell>
          <cell r="G29" t="str">
            <v>KK170</v>
          </cell>
        </row>
        <row r="30">
          <cell r="F30" t="str">
            <v>可口可乐零度</v>
          </cell>
          <cell r="G30" t="str">
            <v>KK175</v>
          </cell>
        </row>
        <row r="31">
          <cell r="F31" t="str">
            <v>农夫默认</v>
          </cell>
          <cell r="G31" t="str">
            <v>NF110</v>
          </cell>
        </row>
        <row r="32">
          <cell r="F32" t="str">
            <v>农夫农夫果园</v>
          </cell>
          <cell r="G32" t="str">
            <v>NF115</v>
          </cell>
        </row>
        <row r="33">
          <cell r="F33" t="str">
            <v>农夫水溶C100</v>
          </cell>
          <cell r="G33" t="str">
            <v>NF120</v>
          </cell>
        </row>
        <row r="34">
          <cell r="F34" t="str">
            <v>农夫100%NFC</v>
          </cell>
          <cell r="G34" t="str">
            <v>NF125</v>
          </cell>
        </row>
        <row r="35">
          <cell r="F35" t="str">
            <v>农夫茶π</v>
          </cell>
          <cell r="G35" t="str">
            <v>NF130</v>
          </cell>
        </row>
        <row r="36">
          <cell r="F36" t="str">
            <v>农夫打奶茶</v>
          </cell>
          <cell r="G36" t="str">
            <v>NF135</v>
          </cell>
        </row>
        <row r="37">
          <cell r="F37" t="str">
            <v>农夫东方树叶</v>
          </cell>
          <cell r="G37" t="str">
            <v>NF140</v>
          </cell>
        </row>
        <row r="38">
          <cell r="F38" t="str">
            <v>农夫果味水</v>
          </cell>
          <cell r="G38" t="str">
            <v>NF145</v>
          </cell>
        </row>
        <row r="39">
          <cell r="F39" t="str">
            <v>农夫尖叫</v>
          </cell>
          <cell r="G39" t="str">
            <v>NF150</v>
          </cell>
        </row>
        <row r="40">
          <cell r="F40" t="str">
            <v>农夫天然水</v>
          </cell>
          <cell r="G40" t="str">
            <v>NF155</v>
          </cell>
        </row>
        <row r="41">
          <cell r="F41" t="str">
            <v>农夫维他命水</v>
          </cell>
          <cell r="G41" t="str">
            <v>NF160</v>
          </cell>
        </row>
        <row r="42">
          <cell r="F42" t="str">
            <v>青岛默认</v>
          </cell>
          <cell r="G42" t="str">
            <v>QD110</v>
          </cell>
        </row>
        <row r="43">
          <cell r="F43" t="str">
            <v>青岛经典</v>
          </cell>
          <cell r="G43" t="str">
            <v>QD115</v>
          </cell>
        </row>
        <row r="44">
          <cell r="F44" t="str">
            <v>雀巢默认</v>
          </cell>
          <cell r="G44" t="str">
            <v>QC110</v>
          </cell>
        </row>
        <row r="45">
          <cell r="F45" t="str">
            <v>雀巢矿物质水</v>
          </cell>
          <cell r="G45" t="str">
            <v>QC115</v>
          </cell>
        </row>
        <row r="46">
          <cell r="F46" t="str">
            <v>雀巢纯净水</v>
          </cell>
          <cell r="G46" t="str">
            <v>QC120</v>
          </cell>
        </row>
        <row r="47">
          <cell r="F47" t="str">
            <v>雀巢矿泉水</v>
          </cell>
          <cell r="G47" t="str">
            <v>QC125</v>
          </cell>
        </row>
        <row r="48">
          <cell r="F48" t="str">
            <v>三得利默认</v>
          </cell>
          <cell r="G48" t="str">
            <v>SDL10</v>
          </cell>
        </row>
        <row r="49">
          <cell r="F49" t="str">
            <v>三得利利趣</v>
          </cell>
          <cell r="G49" t="str">
            <v>SDL15</v>
          </cell>
        </row>
        <row r="50">
          <cell r="F50" t="str">
            <v>三得利沁桃水</v>
          </cell>
          <cell r="G50" t="str">
            <v>SDL20</v>
          </cell>
        </row>
        <row r="51">
          <cell r="F51" t="str">
            <v>统一默认</v>
          </cell>
          <cell r="G51" t="str">
            <v>TY110</v>
          </cell>
        </row>
        <row r="52">
          <cell r="F52" t="str">
            <v>统一阿萨姆</v>
          </cell>
          <cell r="G52" t="str">
            <v>TY115</v>
          </cell>
        </row>
        <row r="53">
          <cell r="F53" t="str">
            <v>统一爱夸</v>
          </cell>
          <cell r="G53" t="str">
            <v>TY120</v>
          </cell>
        </row>
        <row r="54">
          <cell r="F54" t="str">
            <v>统一冰红茶</v>
          </cell>
          <cell r="G54" t="str">
            <v>TY125</v>
          </cell>
        </row>
        <row r="55">
          <cell r="F55" t="str">
            <v>统一冰绿茶</v>
          </cell>
          <cell r="G55" t="str">
            <v>TY130</v>
          </cell>
        </row>
        <row r="56">
          <cell r="F56" t="str">
            <v>统一海之言</v>
          </cell>
          <cell r="G56" t="str">
            <v>TY130</v>
          </cell>
        </row>
        <row r="57">
          <cell r="F57" t="str">
            <v>统一绿茶</v>
          </cell>
          <cell r="G57" t="str">
            <v>TY135</v>
          </cell>
        </row>
        <row r="58">
          <cell r="F58" t="str">
            <v>统一水趣多</v>
          </cell>
          <cell r="G58" t="str">
            <v>TY140</v>
          </cell>
        </row>
        <row r="59">
          <cell r="F59" t="str">
            <v>统一鲜橙多</v>
          </cell>
          <cell r="G59" t="str">
            <v>TY145</v>
          </cell>
        </row>
        <row r="60">
          <cell r="F60" t="str">
            <v>统一小茗同学</v>
          </cell>
          <cell r="G60" t="str">
            <v>TY150</v>
          </cell>
        </row>
        <row r="61">
          <cell r="F61" t="str">
            <v>统一雅哈</v>
          </cell>
          <cell r="G61" t="str">
            <v>TY155</v>
          </cell>
        </row>
        <row r="62">
          <cell r="F62" t="str">
            <v>娃哈哈默认</v>
          </cell>
          <cell r="G62" t="str">
            <v>WHH10</v>
          </cell>
        </row>
        <row r="63">
          <cell r="F63" t="str">
            <v>娃哈哈爽歪歪</v>
          </cell>
          <cell r="G63" t="str">
            <v>WHH15</v>
          </cell>
        </row>
        <row r="64">
          <cell r="F64" t="str">
            <v>娃哈哈饮用纯净水</v>
          </cell>
          <cell r="G64" t="str">
            <v>WHH20</v>
          </cell>
        </row>
        <row r="65">
          <cell r="F65" t="str">
            <v>娃哈哈营养快线</v>
          </cell>
          <cell r="G65" t="str">
            <v>WHH25</v>
          </cell>
        </row>
        <row r="66">
          <cell r="F66" t="str">
            <v>娃哈哈矿物质水</v>
          </cell>
          <cell r="G66" t="str">
            <v>WHH30</v>
          </cell>
        </row>
        <row r="67">
          <cell r="F67" t="str">
            <v>正广和默认</v>
          </cell>
          <cell r="G67" t="str">
            <v>ZGH10</v>
          </cell>
        </row>
        <row r="68">
          <cell r="F68" t="str">
            <v>正广和矿泉水</v>
          </cell>
          <cell r="G68" t="str">
            <v>ZGH15</v>
          </cell>
        </row>
        <row r="69">
          <cell r="F69" t="str">
            <v>延中默认</v>
          </cell>
          <cell r="G69" t="str">
            <v>YZ110</v>
          </cell>
        </row>
        <row r="70">
          <cell r="F70" t="str">
            <v>延中盐汽水</v>
          </cell>
          <cell r="G70" t="str">
            <v>YZ115</v>
          </cell>
        </row>
        <row r="71">
          <cell r="F71" t="str">
            <v>力保健默认</v>
          </cell>
          <cell r="G71" t="str">
            <v>LBJ10</v>
          </cell>
        </row>
        <row r="72">
          <cell r="F72" t="str">
            <v>力保健伊人装</v>
          </cell>
          <cell r="G72" t="str">
            <v>LBJ15</v>
          </cell>
        </row>
        <row r="73">
          <cell r="F73" t="str">
            <v>力保健人参王浆型</v>
          </cell>
          <cell r="G73" t="str">
            <v>LBJ20</v>
          </cell>
        </row>
        <row r="74">
          <cell r="F74" t="str">
            <v>屈臣氏蒸馏水</v>
          </cell>
          <cell r="G74" t="str">
            <v>QCS10</v>
          </cell>
        </row>
        <row r="75">
          <cell r="F75" t="str">
            <v>屈臣氏汤力水</v>
          </cell>
          <cell r="G75" t="str">
            <v>QCS15</v>
          </cell>
        </row>
        <row r="76">
          <cell r="F76" t="str">
            <v>屈臣氏苏打水</v>
          </cell>
          <cell r="G76" t="str">
            <v>QCS20</v>
          </cell>
        </row>
        <row r="77">
          <cell r="F77" t="str">
            <v>屈臣氏干姜水</v>
          </cell>
          <cell r="G77" t="str">
            <v>QCS25</v>
          </cell>
        </row>
        <row r="78">
          <cell r="F78" t="str">
            <v>屈臣氏矿物质水</v>
          </cell>
          <cell r="G78" t="str">
            <v>QCS30</v>
          </cell>
        </row>
        <row r="79">
          <cell r="F79" t="str">
            <v>屈臣氏新奇士</v>
          </cell>
          <cell r="G79" t="str">
            <v>QCS35</v>
          </cell>
        </row>
        <row r="80">
          <cell r="F80" t="str">
            <v>蜜娜瓦默认</v>
          </cell>
          <cell r="G80" t="str">
            <v>MNW10</v>
          </cell>
        </row>
        <row r="81">
          <cell r="F81" t="str">
            <v>蜜娜瓦橙汁</v>
          </cell>
          <cell r="G81" t="str">
            <v>MNW15</v>
          </cell>
        </row>
        <row r="82">
          <cell r="F82" t="str">
            <v>蜜娜瓦椰子水</v>
          </cell>
          <cell r="G82" t="str">
            <v>MNW20</v>
          </cell>
        </row>
        <row r="83">
          <cell r="F83" t="str">
            <v>SK默认</v>
          </cell>
          <cell r="G83" t="str">
            <v>SK110</v>
          </cell>
        </row>
        <row r="84">
          <cell r="F84" t="str">
            <v>保利默认</v>
          </cell>
          <cell r="G84" t="str">
            <v>BL210</v>
          </cell>
        </row>
        <row r="85">
          <cell r="F85" t="str">
            <v>保利纯牛奶</v>
          </cell>
          <cell r="G85" t="str">
            <v>BL215</v>
          </cell>
        </row>
        <row r="86">
          <cell r="F86" t="str">
            <v>保利鲜牛奶</v>
          </cell>
          <cell r="G86" t="str">
            <v>BL220</v>
          </cell>
        </row>
        <row r="87">
          <cell r="F87" t="str">
            <v>保利酸奶</v>
          </cell>
          <cell r="G87" t="str">
            <v>BL225</v>
          </cell>
        </row>
        <row r="88">
          <cell r="F88" t="str">
            <v>保利风味奶</v>
          </cell>
          <cell r="G88" t="str">
            <v>BL230</v>
          </cell>
        </row>
        <row r="89">
          <cell r="F89" t="str">
            <v>保利奶粉</v>
          </cell>
          <cell r="G89" t="str">
            <v>BL235</v>
          </cell>
        </row>
        <row r="90">
          <cell r="F90" t="str">
            <v>保利豆乳</v>
          </cell>
          <cell r="G90" t="str">
            <v>BL240</v>
          </cell>
        </row>
        <row r="91">
          <cell r="F91" t="str">
            <v>百威默认</v>
          </cell>
          <cell r="G91" t="str">
            <v>BW110</v>
          </cell>
        </row>
        <row r="92">
          <cell r="F92" t="str">
            <v>台湾省农会默认</v>
          </cell>
          <cell r="G92" t="str">
            <v>TNH10</v>
          </cell>
        </row>
        <row r="93">
          <cell r="F93" t="str">
            <v>台湾省农会纯牛奶</v>
          </cell>
          <cell r="G93" t="str">
            <v>TNH15</v>
          </cell>
        </row>
        <row r="94">
          <cell r="F94" t="str">
            <v>台湾省农会鲜牛奶</v>
          </cell>
          <cell r="G94" t="str">
            <v>TNH20</v>
          </cell>
        </row>
        <row r="95">
          <cell r="F95" t="str">
            <v>台湾省农会酸奶</v>
          </cell>
          <cell r="G95" t="str">
            <v>TNH25</v>
          </cell>
        </row>
        <row r="96">
          <cell r="F96" t="str">
            <v>台湾省农会风味奶</v>
          </cell>
          <cell r="G96" t="str">
            <v>TNH30</v>
          </cell>
        </row>
        <row r="97">
          <cell r="F97" t="str">
            <v>台湾省农会奶粉</v>
          </cell>
          <cell r="G97" t="str">
            <v>TNH25</v>
          </cell>
        </row>
        <row r="98">
          <cell r="F98" t="str">
            <v>台湾省农会豆乳</v>
          </cell>
          <cell r="G98" t="str">
            <v>TNH30</v>
          </cell>
        </row>
        <row r="99">
          <cell r="F99" t="str">
            <v>依云默认</v>
          </cell>
          <cell r="G99" t="str">
            <v>YY110</v>
          </cell>
        </row>
        <row r="100">
          <cell r="F100" t="str">
            <v>依云矿泉水</v>
          </cell>
          <cell r="G100" t="str">
            <v>YY115</v>
          </cell>
        </row>
        <row r="101">
          <cell r="F101" t="str">
            <v>兰维乐默认</v>
          </cell>
          <cell r="G101" t="str">
            <v>LWL10</v>
          </cell>
        </row>
        <row r="102">
          <cell r="F102" t="str">
            <v>兰维乐矿泉水</v>
          </cell>
          <cell r="G102" t="str">
            <v>LWL15</v>
          </cell>
        </row>
        <row r="103">
          <cell r="F103" t="str">
            <v>和田宽默认</v>
          </cell>
          <cell r="G103" t="str">
            <v>HTK10</v>
          </cell>
        </row>
        <row r="104">
          <cell r="F104" t="str">
            <v>和田宽生抽</v>
          </cell>
          <cell r="G104" t="str">
            <v>HTK15</v>
          </cell>
        </row>
        <row r="105">
          <cell r="F105" t="str">
            <v>和田宽老抽</v>
          </cell>
          <cell r="G105" t="str">
            <v>HTK20</v>
          </cell>
        </row>
        <row r="106">
          <cell r="F106" t="str">
            <v>和田宽原味酱油</v>
          </cell>
          <cell r="G106" t="str">
            <v>HTK25</v>
          </cell>
        </row>
        <row r="107">
          <cell r="F107" t="str">
            <v>和田宽零添加酱油</v>
          </cell>
          <cell r="G107" t="str">
            <v>HTK30</v>
          </cell>
        </row>
        <row r="108">
          <cell r="F108" t="str">
            <v>和田宽海鲜酱油</v>
          </cell>
          <cell r="G108" t="str">
            <v>HTK35</v>
          </cell>
        </row>
        <row r="109">
          <cell r="F109" t="str">
            <v>和田宽儿童酱油</v>
          </cell>
          <cell r="G109" t="str">
            <v>HTK40</v>
          </cell>
        </row>
        <row r="110">
          <cell r="F110" t="str">
            <v>维他奶维他</v>
          </cell>
          <cell r="G110" t="str">
            <v>WTN15</v>
          </cell>
        </row>
        <row r="111">
          <cell r="F111" t="str">
            <v>费尔德堡默认</v>
          </cell>
          <cell r="G111" t="str">
            <v>FED10</v>
          </cell>
        </row>
        <row r="112">
          <cell r="F112" t="str">
            <v>雪夫默认</v>
          </cell>
          <cell r="G112" t="str">
            <v>XF110</v>
          </cell>
        </row>
        <row r="113">
          <cell r="F113" t="str">
            <v>帕玛拉特圣托默认</v>
          </cell>
          <cell r="G113" t="str">
            <v>PML10</v>
          </cell>
        </row>
        <row r="114">
          <cell r="F114" t="str">
            <v>天喔茶庄默认</v>
          </cell>
          <cell r="G114" t="str">
            <v>TOC10</v>
          </cell>
        </row>
        <row r="115">
          <cell r="F115" t="str">
            <v>天喔茶庄C满E</v>
          </cell>
          <cell r="G115" t="str">
            <v>TOC15</v>
          </cell>
        </row>
        <row r="116">
          <cell r="F116" t="str">
            <v>天喔茶庄蜂蜜柚子茶</v>
          </cell>
          <cell r="G116" t="str">
            <v>TOC20</v>
          </cell>
        </row>
        <row r="117">
          <cell r="F117" t="str">
            <v>天喔茶庄果味茶</v>
          </cell>
          <cell r="G117" t="str">
            <v>TOC25</v>
          </cell>
        </row>
        <row r="118">
          <cell r="F118" t="str">
            <v>天喔茶庄炭烧系列</v>
          </cell>
          <cell r="G118" t="str">
            <v>TOC30</v>
          </cell>
        </row>
        <row r="119">
          <cell r="F119" t="str">
            <v>天喔茶庄主意</v>
          </cell>
          <cell r="G119" t="str">
            <v>TOC35</v>
          </cell>
        </row>
        <row r="120">
          <cell r="F120" t="str">
            <v>天喔茶庄巴诺</v>
          </cell>
          <cell r="G120" t="str">
            <v>TOC40</v>
          </cell>
        </row>
        <row r="121">
          <cell r="F121" t="str">
            <v>天喔茶庄朴尔可可</v>
          </cell>
          <cell r="G121" t="str">
            <v>TOC45</v>
          </cell>
        </row>
        <row r="122">
          <cell r="F122" t="str">
            <v>天喔茶庄红露</v>
          </cell>
          <cell r="G122" t="str">
            <v>TOC50</v>
          </cell>
        </row>
        <row r="123">
          <cell r="F123" t="str">
            <v>雪菲力默认</v>
          </cell>
          <cell r="G123" t="str">
            <v>XFL10</v>
          </cell>
        </row>
        <row r="124">
          <cell r="F124" t="str">
            <v>水之雨默认</v>
          </cell>
          <cell r="G124" t="str">
            <v>SZY10</v>
          </cell>
        </row>
        <row r="125">
          <cell r="F125" t="str">
            <v>巴黎矿泉水</v>
          </cell>
          <cell r="G125" t="str">
            <v>BL315</v>
          </cell>
        </row>
        <row r="126">
          <cell r="F126" t="str">
            <v>宽字默认</v>
          </cell>
          <cell r="G126" t="str">
            <v>KZ110</v>
          </cell>
        </row>
        <row r="127">
          <cell r="F127" t="str">
            <v>椰树牌椰汁</v>
          </cell>
          <cell r="G127" t="str">
            <v>YSP15</v>
          </cell>
        </row>
        <row r="128">
          <cell r="F128" t="str">
            <v>康师傅默认</v>
          </cell>
          <cell r="G128" t="str">
            <v>KSF10</v>
          </cell>
        </row>
        <row r="129">
          <cell r="F129" t="str">
            <v>康师傅优悦</v>
          </cell>
          <cell r="G129" t="str">
            <v>KSF15</v>
          </cell>
        </row>
        <row r="130">
          <cell r="F130" t="str">
            <v>康师傅贝纳颂</v>
          </cell>
          <cell r="G130" t="str">
            <v>KSF20</v>
          </cell>
        </row>
        <row r="131">
          <cell r="F131" t="str">
            <v>康师傅味全</v>
          </cell>
          <cell r="G131" t="str">
            <v>KSF25</v>
          </cell>
        </row>
        <row r="132">
          <cell r="F132" t="str">
            <v>康师傅包装水</v>
          </cell>
          <cell r="G132" t="str">
            <v>KSF30</v>
          </cell>
        </row>
        <row r="133">
          <cell r="F133" t="str">
            <v>康师傅奶茶</v>
          </cell>
          <cell r="G133" t="str">
            <v>KSF35</v>
          </cell>
        </row>
        <row r="134">
          <cell r="G134" t="e">
            <v>#N/A</v>
          </cell>
        </row>
        <row r="135">
          <cell r="G135" t="e">
            <v>#N/A</v>
          </cell>
        </row>
        <row r="136">
          <cell r="G136" t="e">
            <v>#N/A</v>
          </cell>
        </row>
        <row r="137">
          <cell r="G137" t="e">
            <v>#N/A</v>
          </cell>
        </row>
        <row r="138">
          <cell r="G138" t="e">
            <v>#N/A</v>
          </cell>
        </row>
        <row r="139">
          <cell r="G139" t="e">
            <v>#N/A</v>
          </cell>
        </row>
      </sheetData>
      <sheetData sheetId="4">
        <row r="1">
          <cell r="B1" t="str">
            <v>特性</v>
          </cell>
          <cell r="C1" t="str">
            <v>特性编码</v>
          </cell>
        </row>
        <row r="2">
          <cell r="B2" t="str">
            <v>默认</v>
          </cell>
          <cell r="C2" t="str">
            <v>100</v>
          </cell>
        </row>
        <row r="3">
          <cell r="B3" t="str">
            <v>原味</v>
          </cell>
          <cell r="C3" t="str">
            <v>101</v>
          </cell>
        </row>
        <row r="4">
          <cell r="B4" t="str">
            <v>经典</v>
          </cell>
          <cell r="C4" t="str">
            <v>102</v>
          </cell>
        </row>
        <row r="5">
          <cell r="B5" t="str">
            <v>新包装</v>
          </cell>
          <cell r="C5" t="str">
            <v>103</v>
          </cell>
        </row>
        <row r="6">
          <cell r="B6" t="str">
            <v>橙汁味</v>
          </cell>
          <cell r="C6" t="str">
            <v>120</v>
          </cell>
        </row>
        <row r="7">
          <cell r="B7" t="str">
            <v>石榴味</v>
          </cell>
          <cell r="C7" t="str">
            <v>121</v>
          </cell>
        </row>
        <row r="8">
          <cell r="B8" t="str">
            <v>菠萝味</v>
          </cell>
          <cell r="C8" t="str">
            <v>122</v>
          </cell>
        </row>
        <row r="9">
          <cell r="B9" t="str">
            <v>百香果味</v>
          </cell>
          <cell r="C9" t="str">
            <v>123</v>
          </cell>
        </row>
        <row r="10">
          <cell r="B10" t="str">
            <v>奇异果味</v>
          </cell>
          <cell r="C10" t="str">
            <v>124</v>
          </cell>
        </row>
        <row r="11">
          <cell r="B11" t="str">
            <v>蜜柚味</v>
          </cell>
          <cell r="C11" t="str">
            <v>125</v>
          </cell>
        </row>
        <row r="12">
          <cell r="B12" t="str">
            <v>陈柚味</v>
          </cell>
          <cell r="C12" t="str">
            <v>126</v>
          </cell>
        </row>
        <row r="13">
          <cell r="B13" t="str">
            <v>芒果味</v>
          </cell>
          <cell r="C13" t="str">
            <v>127</v>
          </cell>
        </row>
        <row r="14">
          <cell r="B14" t="str">
            <v>蓝莓树莓味</v>
          </cell>
          <cell r="C14" t="str">
            <v>128</v>
          </cell>
        </row>
        <row r="15">
          <cell r="B15" t="str">
            <v>荔枝味</v>
          </cell>
          <cell r="C15" t="str">
            <v>129</v>
          </cell>
        </row>
        <row r="16">
          <cell r="B16" t="str">
            <v>桃汁味</v>
          </cell>
          <cell r="C16" t="str">
            <v>130</v>
          </cell>
        </row>
        <row r="17">
          <cell r="B17" t="str">
            <v>卡曼橘味</v>
          </cell>
          <cell r="C17" t="str">
            <v>131</v>
          </cell>
        </row>
        <row r="18">
          <cell r="B18" t="str">
            <v>柠檬味</v>
          </cell>
          <cell r="C18" t="str">
            <v>132</v>
          </cell>
        </row>
        <row r="19">
          <cell r="B19" t="str">
            <v>胡萝卜味</v>
          </cell>
          <cell r="C19" t="str">
            <v>133</v>
          </cell>
        </row>
        <row r="20">
          <cell r="B20" t="str">
            <v>苹果味</v>
          </cell>
          <cell r="C20" t="str">
            <v>134</v>
          </cell>
        </row>
        <row r="21">
          <cell r="B21" t="str">
            <v>葡萄味</v>
          </cell>
          <cell r="C21" t="str">
            <v>135</v>
          </cell>
        </row>
        <row r="22">
          <cell r="B22" t="str">
            <v>巧克力味</v>
          </cell>
          <cell r="C22" t="str">
            <v>136</v>
          </cell>
        </row>
        <row r="23">
          <cell r="B23" t="str">
            <v>青皮桔味</v>
          </cell>
          <cell r="C23" t="str">
            <v>137</v>
          </cell>
        </row>
        <row r="24">
          <cell r="B24" t="str">
            <v>热带水果味</v>
          </cell>
          <cell r="C24" t="str">
            <v>138</v>
          </cell>
        </row>
        <row r="25">
          <cell r="B25" t="str">
            <v>乳酸菌味</v>
          </cell>
          <cell r="C25" t="str">
            <v>139</v>
          </cell>
        </row>
        <row r="26">
          <cell r="B26" t="str">
            <v>石榴蓝莓味</v>
          </cell>
          <cell r="C26" t="str">
            <v>140</v>
          </cell>
        </row>
        <row r="27">
          <cell r="B27" t="str">
            <v>蜜桃味</v>
          </cell>
          <cell r="C27" t="str">
            <v>141</v>
          </cell>
        </row>
        <row r="28">
          <cell r="B28" t="str">
            <v>酸梅味</v>
          </cell>
          <cell r="C28" t="str">
            <v>142</v>
          </cell>
        </row>
        <row r="29">
          <cell r="B29" t="str">
            <v>西柚味</v>
          </cell>
          <cell r="C29" t="str">
            <v>143</v>
          </cell>
        </row>
        <row r="30">
          <cell r="B30" t="str">
            <v>梨味</v>
          </cell>
          <cell r="C30" t="str">
            <v>144</v>
          </cell>
        </row>
        <row r="31">
          <cell r="B31" t="str">
            <v>椰子味</v>
          </cell>
          <cell r="C31" t="str">
            <v>145</v>
          </cell>
        </row>
        <row r="32">
          <cell r="B32" t="str">
            <v>樱桃味</v>
          </cell>
          <cell r="C32" t="str">
            <v>146</v>
          </cell>
        </row>
        <row r="33">
          <cell r="B33" t="str">
            <v>柚子味</v>
          </cell>
          <cell r="C33" t="str">
            <v>147</v>
          </cell>
        </row>
        <row r="34">
          <cell r="B34" t="str">
            <v>芝麻核桃味</v>
          </cell>
          <cell r="C34" t="str">
            <v>148</v>
          </cell>
        </row>
        <row r="35">
          <cell r="B35" t="str">
            <v>果蔬汁味</v>
          </cell>
          <cell r="C35" t="str">
            <v>149</v>
          </cell>
        </row>
        <row r="36">
          <cell r="B36" t="str">
            <v>红橙汁味</v>
          </cell>
          <cell r="C36" t="str">
            <v>150</v>
          </cell>
        </row>
        <row r="37">
          <cell r="B37" t="str">
            <v>麦芽味</v>
          </cell>
          <cell r="C37" t="str">
            <v>151</v>
          </cell>
        </row>
        <row r="38">
          <cell r="B38" t="str">
            <v>茉莉味</v>
          </cell>
          <cell r="C38" t="str">
            <v>152</v>
          </cell>
        </row>
        <row r="39">
          <cell r="B39" t="str">
            <v>混合口味</v>
          </cell>
          <cell r="C39" t="str">
            <v>153</v>
          </cell>
        </row>
        <row r="40">
          <cell r="B40" t="str">
            <v>杏汁味</v>
          </cell>
          <cell r="C40" t="str">
            <v>154</v>
          </cell>
        </row>
        <row r="41">
          <cell r="B41" t="str">
            <v>番茄汁味</v>
          </cell>
          <cell r="C41" t="str">
            <v>155</v>
          </cell>
        </row>
        <row r="42">
          <cell r="B42" t="str">
            <v>番茄草莓味</v>
          </cell>
          <cell r="C42" t="str">
            <v>156</v>
          </cell>
        </row>
        <row r="43">
          <cell r="B43" t="str">
            <v>菠萝芒果味</v>
          </cell>
          <cell r="C43" t="str">
            <v>157</v>
          </cell>
        </row>
        <row r="44">
          <cell r="B44" t="str">
            <v>胡橙味</v>
          </cell>
          <cell r="C44" t="str">
            <v>158</v>
          </cell>
        </row>
        <row r="45">
          <cell r="B45" t="str">
            <v>番草樱口味</v>
          </cell>
          <cell r="C45" t="str">
            <v>159</v>
          </cell>
        </row>
        <row r="46">
          <cell r="B46" t="str">
            <v>橙胡苹口味</v>
          </cell>
          <cell r="C46" t="str">
            <v>160</v>
          </cell>
        </row>
        <row r="47">
          <cell r="B47" t="str">
            <v>菠芒番口味</v>
          </cell>
          <cell r="C47" t="str">
            <v>161</v>
          </cell>
        </row>
        <row r="48">
          <cell r="B48" t="str">
            <v>柑橘味</v>
          </cell>
          <cell r="C48" t="str">
            <v>162</v>
          </cell>
        </row>
        <row r="49">
          <cell r="B49" t="str">
            <v>苹果香蕉味</v>
          </cell>
          <cell r="C49" t="str">
            <v>163</v>
          </cell>
        </row>
        <row r="50">
          <cell r="B50" t="str">
            <v>干姜味</v>
          </cell>
          <cell r="C50" t="str">
            <v>164</v>
          </cell>
        </row>
        <row r="51">
          <cell r="B51" t="str">
            <v>覆盆子味</v>
          </cell>
          <cell r="C51" t="str">
            <v>165</v>
          </cell>
        </row>
        <row r="52">
          <cell r="B52" t="str">
            <v>汤力味</v>
          </cell>
          <cell r="C52" t="str">
            <v>166</v>
          </cell>
        </row>
        <row r="53">
          <cell r="B53" t="str">
            <v>瓜拉纳风味</v>
          </cell>
          <cell r="C53" t="str">
            <v>167</v>
          </cell>
        </row>
        <row r="54">
          <cell r="B54" t="str">
            <v>香草味</v>
          </cell>
          <cell r="C54" t="str">
            <v>168</v>
          </cell>
        </row>
        <row r="55">
          <cell r="B55" t="str">
            <v>红石榴味</v>
          </cell>
          <cell r="C55" t="str">
            <v>169</v>
          </cell>
        </row>
        <row r="56">
          <cell r="B56" t="str">
            <v>黑加仑</v>
          </cell>
          <cell r="C56" t="str">
            <v>170</v>
          </cell>
        </row>
        <row r="57">
          <cell r="B57" t="str">
            <v>果味</v>
          </cell>
          <cell r="C57" t="str">
            <v>171</v>
          </cell>
        </row>
        <row r="58">
          <cell r="B58" t="str">
            <v>水晶味</v>
          </cell>
          <cell r="C58" t="str">
            <v>172</v>
          </cell>
        </row>
        <row r="59">
          <cell r="B59" t="str">
            <v>草莓味</v>
          </cell>
          <cell r="C59" t="str">
            <v>173</v>
          </cell>
        </row>
        <row r="60">
          <cell r="B60" t="str">
            <v>零卡</v>
          </cell>
          <cell r="C60" t="str">
            <v>174</v>
          </cell>
        </row>
        <row r="61">
          <cell r="B61" t="str">
            <v>苏打</v>
          </cell>
          <cell r="C61" t="str">
            <v>175</v>
          </cell>
        </row>
        <row r="62">
          <cell r="B62" t="str">
            <v>红盖</v>
          </cell>
          <cell r="C62" t="str">
            <v>300</v>
          </cell>
        </row>
        <row r="63">
          <cell r="B63" t="str">
            <v>金盖</v>
          </cell>
          <cell r="C63" t="str">
            <v>301</v>
          </cell>
        </row>
        <row r="64">
          <cell r="B64" t="str">
            <v>可乐+果汁</v>
          </cell>
          <cell r="C64" t="str">
            <v>302</v>
          </cell>
        </row>
        <row r="65">
          <cell r="B65" t="str">
            <v>雪碧+果汁</v>
          </cell>
          <cell r="C65" t="str">
            <v>303</v>
          </cell>
        </row>
        <row r="66">
          <cell r="B66" t="str">
            <v>薄膜装</v>
          </cell>
          <cell r="C66" t="str">
            <v>304</v>
          </cell>
        </row>
        <row r="67">
          <cell r="B67" t="str">
            <v>纯悦</v>
          </cell>
          <cell r="C67" t="str">
            <v>305</v>
          </cell>
        </row>
        <row r="68">
          <cell r="B68" t="str">
            <v>鸳鸯味</v>
          </cell>
          <cell r="C68" t="str">
            <v>401</v>
          </cell>
        </row>
        <row r="69">
          <cell r="B69" t="str">
            <v>炭烧味</v>
          </cell>
          <cell r="C69" t="str">
            <v>402</v>
          </cell>
        </row>
        <row r="70">
          <cell r="B70" t="str">
            <v>原味奶茶</v>
          </cell>
          <cell r="C70" t="str">
            <v>403</v>
          </cell>
        </row>
        <row r="71">
          <cell r="B71" t="str">
            <v>黑糖烤味</v>
          </cell>
          <cell r="C71" t="str">
            <v>404</v>
          </cell>
        </row>
        <row r="72">
          <cell r="B72" t="str">
            <v>摩卡咖啡味</v>
          </cell>
          <cell r="C72" t="str">
            <v>405</v>
          </cell>
        </row>
        <row r="73">
          <cell r="B73" t="str">
            <v>拿铁味</v>
          </cell>
          <cell r="C73" t="str">
            <v>406</v>
          </cell>
        </row>
        <row r="74">
          <cell r="B74" t="str">
            <v>焦糖玛奇朵</v>
          </cell>
          <cell r="C74" t="str">
            <v>407</v>
          </cell>
        </row>
        <row r="75">
          <cell r="B75" t="str">
            <v>冰咖啡</v>
          </cell>
          <cell r="C75" t="str">
            <v>408</v>
          </cell>
        </row>
        <row r="76">
          <cell r="B76" t="str">
            <v>浓香经典</v>
          </cell>
          <cell r="C76" t="str">
            <v>409</v>
          </cell>
        </row>
        <row r="77">
          <cell r="B77" t="str">
            <v>曼特宁</v>
          </cell>
          <cell r="C77" t="str">
            <v>410</v>
          </cell>
        </row>
        <row r="78">
          <cell r="B78" t="str">
            <v>意式咖啡</v>
          </cell>
          <cell r="C78" t="str">
            <v>411</v>
          </cell>
        </row>
        <row r="79">
          <cell r="B79" t="str">
            <v>冰橘</v>
          </cell>
          <cell r="C79" t="str">
            <v>500</v>
          </cell>
        </row>
        <row r="80">
          <cell r="B80" t="str">
            <v>柠檬红茶</v>
          </cell>
          <cell r="C80" t="str">
            <v>501</v>
          </cell>
        </row>
        <row r="81">
          <cell r="B81" t="str">
            <v>红茶</v>
          </cell>
          <cell r="C81" t="str">
            <v>502</v>
          </cell>
        </row>
        <row r="82">
          <cell r="B82" t="str">
            <v>茶茉莉萃</v>
          </cell>
          <cell r="C82" t="str">
            <v>503</v>
          </cell>
        </row>
        <row r="83">
          <cell r="B83" t="str">
            <v>菊花茶</v>
          </cell>
          <cell r="C83" t="str">
            <v>504</v>
          </cell>
        </row>
        <row r="84">
          <cell r="B84" t="str">
            <v>蔓越莓茶</v>
          </cell>
          <cell r="C84" t="str">
            <v>505</v>
          </cell>
        </row>
        <row r="85">
          <cell r="B85" t="str">
            <v>卡曼橘茶</v>
          </cell>
          <cell r="C85" t="str">
            <v>506</v>
          </cell>
        </row>
        <row r="86">
          <cell r="B86" t="str">
            <v>金观音</v>
          </cell>
          <cell r="C86" t="str">
            <v>507</v>
          </cell>
        </row>
        <row r="87">
          <cell r="B87" t="str">
            <v>金普洱</v>
          </cell>
          <cell r="C87" t="str">
            <v>508</v>
          </cell>
        </row>
        <row r="88">
          <cell r="B88" t="str">
            <v>金红袍</v>
          </cell>
          <cell r="C88" t="str">
            <v>509</v>
          </cell>
        </row>
        <row r="89">
          <cell r="B89" t="str">
            <v>绿茶</v>
          </cell>
          <cell r="C89" t="str">
            <v>510</v>
          </cell>
        </row>
        <row r="90">
          <cell r="B90" t="str">
            <v>抹茶</v>
          </cell>
          <cell r="C90" t="str">
            <v>511</v>
          </cell>
        </row>
        <row r="91">
          <cell r="B91" t="str">
            <v>玫瑰荔枝红茶</v>
          </cell>
          <cell r="C91" t="str">
            <v>512</v>
          </cell>
        </row>
        <row r="92">
          <cell r="B92" t="str">
            <v>苹果红茶</v>
          </cell>
          <cell r="C92" t="str">
            <v>513</v>
          </cell>
        </row>
        <row r="93">
          <cell r="B93" t="str">
            <v>清茶</v>
          </cell>
          <cell r="C93" t="str">
            <v>514</v>
          </cell>
        </row>
        <row r="94">
          <cell r="B94" t="str">
            <v>蜜茶</v>
          </cell>
          <cell r="C94" t="str">
            <v>515</v>
          </cell>
        </row>
        <row r="95">
          <cell r="B95" t="str">
            <v>爽歪歪</v>
          </cell>
          <cell r="C95" t="str">
            <v>520</v>
          </cell>
        </row>
        <row r="96">
          <cell r="B96" t="str">
            <v>锌爽歪歪</v>
          </cell>
          <cell r="C96" t="str">
            <v>521</v>
          </cell>
        </row>
        <row r="97">
          <cell r="B97" t="str">
            <v>活性肽</v>
          </cell>
          <cell r="C97" t="str">
            <v>530</v>
          </cell>
        </row>
        <row r="98">
          <cell r="B98" t="str">
            <v>纤维</v>
          </cell>
          <cell r="C98" t="str">
            <v>531</v>
          </cell>
        </row>
        <row r="99">
          <cell r="B99" t="str">
            <v>植物</v>
          </cell>
          <cell r="C99" t="str">
            <v>532</v>
          </cell>
        </row>
        <row r="100">
          <cell r="B100" t="str">
            <v>乌龙茶</v>
          </cell>
          <cell r="C100" t="str">
            <v>543</v>
          </cell>
        </row>
        <row r="101">
          <cell r="B101" t="str">
            <v>茉莉花茶</v>
          </cell>
          <cell r="C101" t="str">
            <v>544</v>
          </cell>
        </row>
        <row r="102">
          <cell r="B102" t="str">
            <v>儿童饮用水</v>
          </cell>
          <cell r="C102" t="str">
            <v>560</v>
          </cell>
        </row>
        <row r="103">
          <cell r="B103" t="str">
            <v>零度无糖</v>
          </cell>
          <cell r="C103" t="str">
            <v>570</v>
          </cell>
        </row>
        <row r="104">
          <cell r="B104" t="str">
            <v>迷你小瓶</v>
          </cell>
          <cell r="C104" t="str">
            <v>580</v>
          </cell>
        </row>
        <row r="105">
          <cell r="B105" t="str">
            <v>拿铁</v>
          </cell>
          <cell r="C105" t="str">
            <v>590</v>
          </cell>
        </row>
        <row r="106">
          <cell r="B106" t="str">
            <v>小麦白啤酒</v>
          </cell>
          <cell r="C106" t="str">
            <v>600</v>
          </cell>
        </row>
        <row r="107">
          <cell r="B107" t="str">
            <v>小麦黑啤酒</v>
          </cell>
          <cell r="C107" t="str">
            <v>601</v>
          </cell>
        </row>
        <row r="108">
          <cell r="B108" t="str">
            <v>酿造酱油</v>
          </cell>
          <cell r="C108" t="str">
            <v>701</v>
          </cell>
        </row>
        <row r="109">
          <cell r="B109" t="str">
            <v>酱油</v>
          </cell>
          <cell r="C109" t="str">
            <v>702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329"/>
  <sheetViews>
    <sheetView workbookViewId="0">
      <selection activeCell="C9" sqref="C9"/>
    </sheetView>
  </sheetViews>
  <sheetFormatPr defaultColWidth="9" defaultRowHeight="14" x14ac:dyDescent="0.25"/>
  <cols>
    <col min="1" max="1" width="12.26953125" style="8" customWidth="1"/>
    <col min="2" max="2" width="19.26953125" customWidth="1"/>
    <col min="3" max="3" width="11" style="3" customWidth="1"/>
  </cols>
  <sheetData>
    <row r="1" spans="1:3" x14ac:dyDescent="0.25">
      <c r="A1" s="8" t="s">
        <v>0</v>
      </c>
      <c r="B1" s="4" t="s">
        <v>1</v>
      </c>
      <c r="C1" s="9" t="s">
        <v>2</v>
      </c>
    </row>
    <row r="2" spans="1:3" x14ac:dyDescent="0.25">
      <c r="A2" s="1">
        <v>1</v>
      </c>
      <c r="B2" s="8" t="s">
        <v>3</v>
      </c>
      <c r="C2" s="28" t="s">
        <v>4</v>
      </c>
    </row>
    <row r="3" spans="1:3" x14ac:dyDescent="0.25">
      <c r="A3" s="1">
        <v>2</v>
      </c>
      <c r="B3" s="8" t="s">
        <v>5</v>
      </c>
      <c r="C3" s="28" t="s">
        <v>6</v>
      </c>
    </row>
    <row r="4" spans="1:3" x14ac:dyDescent="0.25">
      <c r="A4" s="1">
        <v>3</v>
      </c>
      <c r="B4" s="8" t="s">
        <v>7</v>
      </c>
      <c r="C4" s="28" t="s">
        <v>8</v>
      </c>
    </row>
    <row r="5" spans="1:3" x14ac:dyDescent="0.25">
      <c r="A5" s="1">
        <v>4</v>
      </c>
      <c r="B5" s="8" t="s">
        <v>9</v>
      </c>
      <c r="C5" s="28" t="s">
        <v>10</v>
      </c>
    </row>
    <row r="6" spans="1:3" x14ac:dyDescent="0.25">
      <c r="A6" s="1">
        <v>5</v>
      </c>
      <c r="B6" s="8" t="s">
        <v>11</v>
      </c>
      <c r="C6" s="28" t="s">
        <v>12</v>
      </c>
    </row>
    <row r="7" spans="1:3" x14ac:dyDescent="0.25">
      <c r="A7" s="1">
        <v>6</v>
      </c>
      <c r="B7" s="8" t="s">
        <v>13</v>
      </c>
      <c r="C7" s="28" t="s">
        <v>14</v>
      </c>
    </row>
    <row r="8" spans="1:3" x14ac:dyDescent="0.25">
      <c r="A8" s="1">
        <v>7</v>
      </c>
      <c r="B8" s="8" t="s">
        <v>15</v>
      </c>
      <c r="C8" s="28" t="s">
        <v>16</v>
      </c>
    </row>
    <row r="9" spans="1:3" x14ac:dyDescent="0.25">
      <c r="A9" s="1">
        <v>8</v>
      </c>
      <c r="B9" s="8" t="s">
        <v>17</v>
      </c>
      <c r="C9" s="29" t="s">
        <v>18</v>
      </c>
    </row>
    <row r="10" spans="1:3" x14ac:dyDescent="0.25">
      <c r="A10" s="1">
        <v>9</v>
      </c>
      <c r="B10" s="8"/>
      <c r="C10" s="9"/>
    </row>
    <row r="11" spans="1:3" x14ac:dyDescent="0.25">
      <c r="A11" s="1">
        <v>10</v>
      </c>
      <c r="B11" s="8"/>
      <c r="C11" s="9"/>
    </row>
    <row r="12" spans="1:3" x14ac:dyDescent="0.25">
      <c r="A12" s="1">
        <v>11</v>
      </c>
      <c r="B12" s="8"/>
      <c r="C12" s="9"/>
    </row>
    <row r="13" spans="1:3" x14ac:dyDescent="0.25">
      <c r="A13" s="1">
        <v>12</v>
      </c>
      <c r="B13" s="8"/>
      <c r="C13" s="9"/>
    </row>
    <row r="14" spans="1:3" x14ac:dyDescent="0.25">
      <c r="A14" s="1">
        <v>13</v>
      </c>
      <c r="B14" s="8"/>
      <c r="C14" s="9"/>
    </row>
    <row r="15" spans="1:3" x14ac:dyDescent="0.25">
      <c r="A15" s="1">
        <v>14</v>
      </c>
      <c r="B15" s="8"/>
      <c r="C15" s="9"/>
    </row>
    <row r="16" spans="1:3" x14ac:dyDescent="0.25">
      <c r="A16" s="1">
        <v>15</v>
      </c>
      <c r="B16" s="8"/>
      <c r="C16" s="9"/>
    </row>
    <row r="17" spans="1:3" x14ac:dyDescent="0.25">
      <c r="A17" s="1">
        <v>16</v>
      </c>
      <c r="B17" s="8"/>
      <c r="C17" s="9"/>
    </row>
    <row r="18" spans="1:3" x14ac:dyDescent="0.25">
      <c r="A18" s="1">
        <v>17</v>
      </c>
      <c r="B18" s="8"/>
      <c r="C18" s="9"/>
    </row>
    <row r="19" spans="1:3" x14ac:dyDescent="0.25">
      <c r="A19" s="1">
        <v>18</v>
      </c>
      <c r="B19" s="8"/>
      <c r="C19" s="9"/>
    </row>
    <row r="20" spans="1:3" x14ac:dyDescent="0.25">
      <c r="A20" s="1">
        <v>19</v>
      </c>
      <c r="B20" s="8"/>
      <c r="C20" s="9"/>
    </row>
    <row r="21" spans="1:3" x14ac:dyDescent="0.25">
      <c r="A21" s="1">
        <v>20</v>
      </c>
      <c r="B21" s="8"/>
      <c r="C21" s="9"/>
    </row>
    <row r="22" spans="1:3" x14ac:dyDescent="0.25">
      <c r="A22" s="1">
        <v>21</v>
      </c>
      <c r="B22" s="8"/>
      <c r="C22" s="9"/>
    </row>
    <row r="23" spans="1:3" x14ac:dyDescent="0.25">
      <c r="A23" s="1">
        <v>22</v>
      </c>
      <c r="B23" s="8"/>
      <c r="C23" s="9"/>
    </row>
    <row r="24" spans="1:3" x14ac:dyDescent="0.25">
      <c r="A24" s="1">
        <v>23</v>
      </c>
      <c r="B24" s="8"/>
      <c r="C24" s="9"/>
    </row>
    <row r="25" spans="1:3" x14ac:dyDescent="0.25">
      <c r="A25" s="1">
        <v>24</v>
      </c>
      <c r="B25" s="8"/>
      <c r="C25" s="9"/>
    </row>
    <row r="26" spans="1:3" x14ac:dyDescent="0.25">
      <c r="A26" s="1">
        <v>25</v>
      </c>
      <c r="B26" s="8"/>
      <c r="C26" s="9"/>
    </row>
    <row r="27" spans="1:3" x14ac:dyDescent="0.25">
      <c r="A27" s="1">
        <v>26</v>
      </c>
      <c r="B27" s="8"/>
      <c r="C27" s="9"/>
    </row>
    <row r="28" spans="1:3" x14ac:dyDescent="0.25">
      <c r="A28" s="1">
        <v>27</v>
      </c>
      <c r="B28" s="8"/>
      <c r="C28" s="9"/>
    </row>
    <row r="29" spans="1:3" x14ac:dyDescent="0.25">
      <c r="A29" s="1">
        <v>28</v>
      </c>
      <c r="B29" s="8"/>
      <c r="C29" s="9"/>
    </row>
    <row r="30" spans="1:3" x14ac:dyDescent="0.25">
      <c r="A30" s="1">
        <v>29</v>
      </c>
      <c r="B30" s="8"/>
      <c r="C30" s="9"/>
    </row>
    <row r="31" spans="1:3" x14ac:dyDescent="0.25">
      <c r="A31" s="1">
        <v>30</v>
      </c>
      <c r="B31" s="8"/>
      <c r="C31" s="9"/>
    </row>
    <row r="32" spans="1:3" x14ac:dyDescent="0.25">
      <c r="A32" s="1">
        <v>31</v>
      </c>
      <c r="B32" s="8"/>
      <c r="C32" s="9"/>
    </row>
    <row r="33" spans="1:3" x14ac:dyDescent="0.25">
      <c r="A33" s="1">
        <v>32</v>
      </c>
      <c r="B33" s="8"/>
      <c r="C33" s="9"/>
    </row>
    <row r="34" spans="1:3" x14ac:dyDescent="0.25">
      <c r="A34" s="1">
        <v>33</v>
      </c>
      <c r="B34" s="8"/>
      <c r="C34" s="9"/>
    </row>
    <row r="35" spans="1:3" x14ac:dyDescent="0.25">
      <c r="A35" s="1">
        <v>34</v>
      </c>
      <c r="B35" s="8"/>
      <c r="C35" s="9"/>
    </row>
    <row r="36" spans="1:3" x14ac:dyDescent="0.25">
      <c r="A36" s="1">
        <v>35</v>
      </c>
      <c r="B36" s="8"/>
      <c r="C36" s="9"/>
    </row>
    <row r="37" spans="1:3" x14ac:dyDescent="0.25">
      <c r="A37" s="1">
        <v>36</v>
      </c>
      <c r="B37" s="8"/>
      <c r="C37" s="9"/>
    </row>
    <row r="38" spans="1:3" x14ac:dyDescent="0.25">
      <c r="A38" s="1">
        <v>37</v>
      </c>
      <c r="B38" s="8"/>
      <c r="C38" s="9"/>
    </row>
    <row r="39" spans="1:3" x14ac:dyDescent="0.25">
      <c r="A39" s="1">
        <v>38</v>
      </c>
      <c r="B39" s="8"/>
      <c r="C39" s="9"/>
    </row>
    <row r="40" spans="1:3" x14ac:dyDescent="0.25">
      <c r="A40" s="1">
        <v>39</v>
      </c>
      <c r="B40" s="8"/>
      <c r="C40" s="9"/>
    </row>
    <row r="41" spans="1:3" x14ac:dyDescent="0.25">
      <c r="A41" s="1">
        <v>40</v>
      </c>
      <c r="B41" s="8"/>
      <c r="C41" s="9"/>
    </row>
    <row r="42" spans="1:3" x14ac:dyDescent="0.25">
      <c r="A42" s="1">
        <v>41</v>
      </c>
      <c r="B42" s="8"/>
      <c r="C42" s="9"/>
    </row>
    <row r="43" spans="1:3" x14ac:dyDescent="0.25">
      <c r="A43" s="1">
        <v>42</v>
      </c>
      <c r="B43" s="8"/>
      <c r="C43" s="9"/>
    </row>
    <row r="44" spans="1:3" x14ac:dyDescent="0.25">
      <c r="A44" s="1">
        <v>43</v>
      </c>
      <c r="B44" s="8"/>
      <c r="C44" s="9"/>
    </row>
    <row r="45" spans="1:3" x14ac:dyDescent="0.25">
      <c r="A45" s="1">
        <v>44</v>
      </c>
      <c r="B45" s="8"/>
      <c r="C45" s="9"/>
    </row>
    <row r="46" spans="1:3" x14ac:dyDescent="0.25">
      <c r="A46" s="1">
        <v>45</v>
      </c>
      <c r="B46" s="8"/>
      <c r="C46" s="9"/>
    </row>
    <row r="47" spans="1:3" x14ac:dyDescent="0.25">
      <c r="A47" s="1">
        <v>46</v>
      </c>
      <c r="B47" s="8"/>
      <c r="C47" s="9"/>
    </row>
    <row r="48" spans="1:3" x14ac:dyDescent="0.25">
      <c r="A48" s="1">
        <v>47</v>
      </c>
      <c r="B48" s="8"/>
      <c r="C48" s="9"/>
    </row>
    <row r="49" spans="1:3" x14ac:dyDescent="0.25">
      <c r="A49" s="1">
        <v>48</v>
      </c>
      <c r="B49" s="8"/>
      <c r="C49" s="9"/>
    </row>
    <row r="50" spans="1:3" x14ac:dyDescent="0.25">
      <c r="A50" s="1">
        <v>49</v>
      </c>
      <c r="B50" s="8"/>
      <c r="C50" s="9"/>
    </row>
    <row r="51" spans="1:3" x14ac:dyDescent="0.25">
      <c r="A51" s="1">
        <v>50</v>
      </c>
      <c r="B51" s="8"/>
      <c r="C51" s="9"/>
    </row>
    <row r="52" spans="1:3" x14ac:dyDescent="0.25">
      <c r="A52" s="1">
        <v>51</v>
      </c>
      <c r="B52" s="8"/>
      <c r="C52" s="9"/>
    </row>
    <row r="53" spans="1:3" x14ac:dyDescent="0.25">
      <c r="A53" s="1">
        <v>52</v>
      </c>
      <c r="B53" s="8"/>
      <c r="C53" s="9"/>
    </row>
    <row r="54" spans="1:3" x14ac:dyDescent="0.25">
      <c r="A54" s="1">
        <v>53</v>
      </c>
      <c r="B54" s="8"/>
      <c r="C54" s="9"/>
    </row>
    <row r="55" spans="1:3" x14ac:dyDescent="0.25">
      <c r="A55" s="1">
        <v>54</v>
      </c>
      <c r="B55" s="8"/>
      <c r="C55" s="9"/>
    </row>
    <row r="56" spans="1:3" x14ac:dyDescent="0.25">
      <c r="A56" s="1">
        <v>55</v>
      </c>
      <c r="B56" s="8"/>
      <c r="C56" s="9"/>
    </row>
    <row r="57" spans="1:3" x14ac:dyDescent="0.25">
      <c r="A57" s="1">
        <v>56</v>
      </c>
      <c r="B57" s="8"/>
      <c r="C57" s="9"/>
    </row>
    <row r="58" spans="1:3" x14ac:dyDescent="0.25">
      <c r="A58" s="1">
        <v>57</v>
      </c>
      <c r="B58" s="8"/>
      <c r="C58" s="9"/>
    </row>
    <row r="59" spans="1:3" x14ac:dyDescent="0.25">
      <c r="A59" s="1">
        <v>58</v>
      </c>
      <c r="B59" s="8"/>
      <c r="C59" s="9"/>
    </row>
    <row r="60" spans="1:3" x14ac:dyDescent="0.25">
      <c r="A60" s="1">
        <v>59</v>
      </c>
      <c r="B60" s="8"/>
      <c r="C60" s="9"/>
    </row>
    <row r="61" spans="1:3" x14ac:dyDescent="0.25">
      <c r="A61" s="1">
        <v>60</v>
      </c>
      <c r="B61" s="8"/>
      <c r="C61" s="9"/>
    </row>
    <row r="62" spans="1:3" x14ac:dyDescent="0.25">
      <c r="A62" s="1">
        <v>61</v>
      </c>
      <c r="B62" s="8"/>
      <c r="C62" s="9"/>
    </row>
    <row r="63" spans="1:3" x14ac:dyDescent="0.25">
      <c r="A63" s="1">
        <v>62</v>
      </c>
      <c r="B63" s="8"/>
      <c r="C63" s="9"/>
    </row>
    <row r="64" spans="1:3" x14ac:dyDescent="0.25">
      <c r="A64" s="1">
        <v>63</v>
      </c>
      <c r="B64" s="8"/>
      <c r="C64" s="9"/>
    </row>
    <row r="65" spans="1:3" x14ac:dyDescent="0.25">
      <c r="A65" s="1">
        <v>64</v>
      </c>
      <c r="B65" s="8"/>
      <c r="C65" s="9"/>
    </row>
    <row r="66" spans="1:3" x14ac:dyDescent="0.25">
      <c r="A66" s="1">
        <v>65</v>
      </c>
      <c r="B66" s="8"/>
      <c r="C66" s="9"/>
    </row>
    <row r="67" spans="1:3" x14ac:dyDescent="0.25">
      <c r="A67" s="1">
        <v>66</v>
      </c>
      <c r="B67" s="8"/>
      <c r="C67" s="9"/>
    </row>
    <row r="68" spans="1:3" x14ac:dyDescent="0.25">
      <c r="A68" s="1">
        <v>67</v>
      </c>
      <c r="B68" s="8"/>
      <c r="C68" s="9"/>
    </row>
    <row r="69" spans="1:3" x14ac:dyDescent="0.25">
      <c r="A69" s="1">
        <v>68</v>
      </c>
      <c r="B69" s="8"/>
      <c r="C69" s="9"/>
    </row>
    <row r="70" spans="1:3" x14ac:dyDescent="0.25">
      <c r="A70" s="1">
        <v>69</v>
      </c>
      <c r="B70" s="8"/>
      <c r="C70" s="9"/>
    </row>
    <row r="71" spans="1:3" x14ac:dyDescent="0.25">
      <c r="A71" s="1">
        <v>70</v>
      </c>
      <c r="B71" s="8"/>
      <c r="C71" s="9"/>
    </row>
    <row r="72" spans="1:3" x14ac:dyDescent="0.25">
      <c r="A72" s="1">
        <v>71</v>
      </c>
      <c r="B72" s="8"/>
      <c r="C72" s="9"/>
    </row>
    <row r="73" spans="1:3" x14ac:dyDescent="0.25">
      <c r="A73" s="1">
        <v>72</v>
      </c>
      <c r="B73" s="8"/>
      <c r="C73" s="9"/>
    </row>
    <row r="74" spans="1:3" x14ac:dyDescent="0.25">
      <c r="A74" s="1">
        <v>73</v>
      </c>
      <c r="B74" s="8"/>
      <c r="C74" s="9"/>
    </row>
    <row r="75" spans="1:3" x14ac:dyDescent="0.25">
      <c r="A75" s="1">
        <v>74</v>
      </c>
      <c r="B75" s="8"/>
      <c r="C75" s="9"/>
    </row>
    <row r="76" spans="1:3" x14ac:dyDescent="0.25">
      <c r="A76" s="1">
        <v>75</v>
      </c>
      <c r="B76" s="8"/>
      <c r="C76" s="9"/>
    </row>
    <row r="77" spans="1:3" x14ac:dyDescent="0.25">
      <c r="A77" s="1">
        <v>76</v>
      </c>
      <c r="B77" s="8"/>
      <c r="C77" s="9"/>
    </row>
    <row r="78" spans="1:3" x14ac:dyDescent="0.25">
      <c r="A78" s="1">
        <v>77</v>
      </c>
      <c r="B78" s="8"/>
      <c r="C78" s="9"/>
    </row>
    <row r="79" spans="1:3" x14ac:dyDescent="0.25">
      <c r="A79" s="1">
        <v>78</v>
      </c>
      <c r="B79" s="8"/>
      <c r="C79" s="9"/>
    </row>
    <row r="80" spans="1:3" x14ac:dyDescent="0.25">
      <c r="A80" s="1">
        <v>79</v>
      </c>
      <c r="B80" s="8"/>
      <c r="C80" s="9"/>
    </row>
    <row r="81" spans="1:3" x14ac:dyDescent="0.25">
      <c r="A81" s="1">
        <v>80</v>
      </c>
      <c r="B81" s="8"/>
      <c r="C81" s="9"/>
    </row>
    <row r="82" spans="1:3" x14ac:dyDescent="0.25">
      <c r="A82" s="1">
        <v>81</v>
      </c>
      <c r="B82" s="8"/>
      <c r="C82" s="9"/>
    </row>
    <row r="83" spans="1:3" x14ac:dyDescent="0.25">
      <c r="A83" s="1">
        <v>82</v>
      </c>
      <c r="B83" s="8"/>
      <c r="C83" s="9"/>
    </row>
    <row r="84" spans="1:3" x14ac:dyDescent="0.25">
      <c r="A84" s="1">
        <v>83</v>
      </c>
      <c r="B84" s="8"/>
      <c r="C84" s="9"/>
    </row>
    <row r="85" spans="1:3" x14ac:dyDescent="0.25">
      <c r="A85" s="1">
        <v>84</v>
      </c>
      <c r="B85" s="8"/>
      <c r="C85" s="9"/>
    </row>
    <row r="86" spans="1:3" x14ac:dyDescent="0.25">
      <c r="A86" s="1">
        <v>85</v>
      </c>
      <c r="B86" s="8"/>
      <c r="C86" s="9"/>
    </row>
    <row r="87" spans="1:3" x14ac:dyDescent="0.25">
      <c r="A87" s="1">
        <v>86</v>
      </c>
      <c r="B87" s="8"/>
      <c r="C87" s="9"/>
    </row>
    <row r="88" spans="1:3" x14ac:dyDescent="0.25">
      <c r="A88" s="1">
        <v>87</v>
      </c>
      <c r="B88" s="8"/>
      <c r="C88" s="9"/>
    </row>
    <row r="89" spans="1:3" x14ac:dyDescent="0.25">
      <c r="A89" s="1">
        <v>88</v>
      </c>
      <c r="B89" s="8"/>
      <c r="C89" s="9"/>
    </row>
    <row r="90" spans="1:3" x14ac:dyDescent="0.25">
      <c r="A90" s="1">
        <v>89</v>
      </c>
      <c r="B90" s="8"/>
      <c r="C90" s="9"/>
    </row>
    <row r="91" spans="1:3" x14ac:dyDescent="0.25">
      <c r="A91" s="1">
        <v>90</v>
      </c>
      <c r="B91" s="8"/>
      <c r="C91" s="9"/>
    </row>
    <row r="92" spans="1:3" x14ac:dyDescent="0.25">
      <c r="A92" s="1">
        <v>91</v>
      </c>
      <c r="B92" s="8"/>
      <c r="C92" s="9"/>
    </row>
    <row r="93" spans="1:3" x14ac:dyDescent="0.25">
      <c r="A93" s="1">
        <v>92</v>
      </c>
      <c r="B93" s="8"/>
      <c r="C93" s="9"/>
    </row>
    <row r="94" spans="1:3" x14ac:dyDescent="0.25">
      <c r="A94" s="1">
        <v>93</v>
      </c>
      <c r="B94" s="8"/>
      <c r="C94" s="9"/>
    </row>
    <row r="95" spans="1:3" x14ac:dyDescent="0.25">
      <c r="A95" s="1">
        <v>94</v>
      </c>
      <c r="B95" s="8"/>
      <c r="C95" s="9"/>
    </row>
    <row r="96" spans="1:3" x14ac:dyDescent="0.25">
      <c r="A96" s="1">
        <v>95</v>
      </c>
      <c r="B96" s="8"/>
      <c r="C96" s="9"/>
    </row>
    <row r="97" spans="1:3" x14ac:dyDescent="0.25">
      <c r="A97" s="1">
        <v>96</v>
      </c>
      <c r="B97" s="8"/>
      <c r="C97" s="9"/>
    </row>
    <row r="98" spans="1:3" x14ac:dyDescent="0.25">
      <c r="A98" s="1">
        <v>97</v>
      </c>
      <c r="B98" s="8"/>
      <c r="C98" s="9"/>
    </row>
    <row r="99" spans="1:3" x14ac:dyDescent="0.25">
      <c r="A99" s="1">
        <v>98</v>
      </c>
      <c r="B99" s="8"/>
      <c r="C99" s="9"/>
    </row>
    <row r="100" spans="1:3" x14ac:dyDescent="0.25">
      <c r="A100" s="1">
        <v>99</v>
      </c>
      <c r="B100" s="8"/>
      <c r="C100" s="9"/>
    </row>
    <row r="101" spans="1:3" x14ac:dyDescent="0.25">
      <c r="A101" s="1">
        <v>100</v>
      </c>
      <c r="B101" s="8"/>
      <c r="C101" s="9"/>
    </row>
    <row r="102" spans="1:3" x14ac:dyDescent="0.25">
      <c r="A102" s="1">
        <v>101</v>
      </c>
      <c r="B102" s="8"/>
      <c r="C102" s="9"/>
    </row>
    <row r="103" spans="1:3" x14ac:dyDescent="0.25">
      <c r="A103" s="1">
        <v>102</v>
      </c>
      <c r="B103" s="8"/>
      <c r="C103" s="9"/>
    </row>
    <row r="104" spans="1:3" x14ac:dyDescent="0.25">
      <c r="A104" s="1">
        <v>103</v>
      </c>
      <c r="B104" s="8"/>
      <c r="C104" s="9"/>
    </row>
    <row r="105" spans="1:3" x14ac:dyDescent="0.25">
      <c r="A105" s="1">
        <v>104</v>
      </c>
      <c r="B105" s="8"/>
      <c r="C105" s="9"/>
    </row>
    <row r="106" spans="1:3" x14ac:dyDescent="0.25">
      <c r="A106" s="1">
        <v>105</v>
      </c>
      <c r="B106" s="8"/>
      <c r="C106" s="9"/>
    </row>
    <row r="107" spans="1:3" x14ac:dyDescent="0.25">
      <c r="A107" s="1">
        <v>106</v>
      </c>
      <c r="B107" s="8"/>
      <c r="C107" s="9"/>
    </row>
    <row r="108" spans="1:3" x14ac:dyDescent="0.25">
      <c r="A108" s="1">
        <v>107</v>
      </c>
      <c r="B108" s="8"/>
      <c r="C108" s="9"/>
    </row>
    <row r="109" spans="1:3" x14ac:dyDescent="0.25">
      <c r="A109" s="1">
        <v>108</v>
      </c>
      <c r="B109" s="8"/>
      <c r="C109" s="9"/>
    </row>
    <row r="110" spans="1:3" x14ac:dyDescent="0.25">
      <c r="A110" s="1">
        <v>109</v>
      </c>
      <c r="B110" s="8"/>
      <c r="C110" s="9"/>
    </row>
    <row r="111" spans="1:3" x14ac:dyDescent="0.25">
      <c r="A111" s="1">
        <v>110</v>
      </c>
      <c r="B111" s="8"/>
      <c r="C111" s="9"/>
    </row>
    <row r="112" spans="1:3" x14ac:dyDescent="0.25">
      <c r="A112" s="1">
        <v>111</v>
      </c>
      <c r="B112" s="8"/>
      <c r="C112" s="9"/>
    </row>
    <row r="113" spans="1:3" x14ac:dyDescent="0.25">
      <c r="A113" s="1">
        <v>112</v>
      </c>
      <c r="B113" s="8"/>
      <c r="C113" s="9"/>
    </row>
    <row r="114" spans="1:3" x14ac:dyDescent="0.25">
      <c r="A114" s="1">
        <v>113</v>
      </c>
      <c r="B114" s="8"/>
      <c r="C114" s="9"/>
    </row>
    <row r="115" spans="1:3" x14ac:dyDescent="0.25">
      <c r="A115" s="1">
        <v>114</v>
      </c>
      <c r="B115" s="8"/>
      <c r="C115" s="9"/>
    </row>
    <row r="116" spans="1:3" x14ac:dyDescent="0.25">
      <c r="A116" s="1">
        <v>115</v>
      </c>
      <c r="B116" s="8"/>
      <c r="C116" s="9"/>
    </row>
    <row r="117" spans="1:3" x14ac:dyDescent="0.25">
      <c r="A117" s="1">
        <v>116</v>
      </c>
      <c r="B117" s="8"/>
      <c r="C117" s="9"/>
    </row>
    <row r="118" spans="1:3" x14ac:dyDescent="0.25">
      <c r="A118" s="1">
        <v>117</v>
      </c>
      <c r="B118" s="8"/>
      <c r="C118" s="9"/>
    </row>
    <row r="119" spans="1:3" x14ac:dyDescent="0.25">
      <c r="A119" s="1">
        <v>118</v>
      </c>
      <c r="B119" s="8"/>
      <c r="C119" s="9"/>
    </row>
    <row r="120" spans="1:3" x14ac:dyDescent="0.25">
      <c r="A120" s="1">
        <v>119</v>
      </c>
      <c r="B120" s="8"/>
      <c r="C120" s="9"/>
    </row>
    <row r="121" spans="1:3" x14ac:dyDescent="0.25">
      <c r="A121" s="1">
        <v>120</v>
      </c>
      <c r="B121" s="8"/>
      <c r="C121" s="9"/>
    </row>
    <row r="122" spans="1:3" x14ac:dyDescent="0.25">
      <c r="A122" s="1">
        <v>121</v>
      </c>
      <c r="B122" s="8"/>
      <c r="C122" s="9"/>
    </row>
    <row r="123" spans="1:3" x14ac:dyDescent="0.25">
      <c r="A123" s="1">
        <v>122</v>
      </c>
      <c r="B123" s="8"/>
      <c r="C123" s="9"/>
    </row>
    <row r="124" spans="1:3" x14ac:dyDescent="0.25">
      <c r="A124" s="1">
        <v>123</v>
      </c>
      <c r="B124" s="8"/>
      <c r="C124" s="9"/>
    </row>
    <row r="125" spans="1:3" x14ac:dyDescent="0.25">
      <c r="A125" s="1">
        <v>124</v>
      </c>
      <c r="B125" s="8"/>
      <c r="C125" s="9"/>
    </row>
    <row r="126" spans="1:3" x14ac:dyDescent="0.25">
      <c r="A126" s="1">
        <v>125</v>
      </c>
      <c r="B126" s="8"/>
      <c r="C126" s="9"/>
    </row>
    <row r="127" spans="1:3" x14ac:dyDescent="0.25">
      <c r="A127" s="1">
        <v>126</v>
      </c>
      <c r="B127" s="8"/>
      <c r="C127" s="9"/>
    </row>
    <row r="128" spans="1:3" x14ac:dyDescent="0.25">
      <c r="A128" s="1">
        <v>127</v>
      </c>
      <c r="B128" s="8"/>
      <c r="C128" s="9"/>
    </row>
    <row r="129" spans="1:3" x14ac:dyDescent="0.25">
      <c r="A129" s="1">
        <v>128</v>
      </c>
      <c r="B129" s="8"/>
      <c r="C129" s="9"/>
    </row>
    <row r="130" spans="1:3" x14ac:dyDescent="0.25">
      <c r="A130" s="1">
        <v>129</v>
      </c>
      <c r="B130" s="8"/>
      <c r="C130" s="9"/>
    </row>
    <row r="131" spans="1:3" x14ac:dyDescent="0.25">
      <c r="A131" s="1">
        <v>130</v>
      </c>
      <c r="B131" s="8"/>
      <c r="C131" s="9"/>
    </row>
    <row r="132" spans="1:3" x14ac:dyDescent="0.25">
      <c r="A132" s="1">
        <v>131</v>
      </c>
      <c r="B132" s="8"/>
      <c r="C132" s="9"/>
    </row>
    <row r="133" spans="1:3" x14ac:dyDescent="0.25">
      <c r="A133" s="1">
        <v>132</v>
      </c>
      <c r="B133" s="8"/>
      <c r="C133" s="9"/>
    </row>
    <row r="134" spans="1:3" x14ac:dyDescent="0.25">
      <c r="A134" s="1">
        <v>133</v>
      </c>
      <c r="B134" s="8"/>
      <c r="C134" s="9"/>
    </row>
    <row r="135" spans="1:3" x14ac:dyDescent="0.25">
      <c r="A135" s="1">
        <v>134</v>
      </c>
      <c r="B135" s="8"/>
      <c r="C135" s="9"/>
    </row>
    <row r="136" spans="1:3" x14ac:dyDescent="0.25">
      <c r="A136" s="1">
        <v>135</v>
      </c>
      <c r="B136" s="8"/>
      <c r="C136" s="9"/>
    </row>
    <row r="137" spans="1:3" x14ac:dyDescent="0.25">
      <c r="A137" s="1">
        <v>136</v>
      </c>
      <c r="B137" s="8"/>
      <c r="C137" s="9"/>
    </row>
    <row r="138" spans="1:3" x14ac:dyDescent="0.25">
      <c r="A138" s="1">
        <v>137</v>
      </c>
      <c r="B138" s="8"/>
      <c r="C138" s="9"/>
    </row>
    <row r="139" spans="1:3" x14ac:dyDescent="0.25">
      <c r="A139" s="1">
        <v>138</v>
      </c>
      <c r="B139" s="8"/>
      <c r="C139" s="9"/>
    </row>
    <row r="140" spans="1:3" x14ac:dyDescent="0.25">
      <c r="A140" s="1">
        <v>139</v>
      </c>
      <c r="B140" s="8"/>
      <c r="C140" s="9"/>
    </row>
    <row r="141" spans="1:3" x14ac:dyDescent="0.25">
      <c r="A141" s="1">
        <v>140</v>
      </c>
      <c r="B141" s="8"/>
      <c r="C141" s="9"/>
    </row>
    <row r="142" spans="1:3" x14ac:dyDescent="0.25">
      <c r="A142" s="1">
        <v>141</v>
      </c>
      <c r="B142" s="8"/>
      <c r="C142" s="9"/>
    </row>
    <row r="143" spans="1:3" x14ac:dyDescent="0.25">
      <c r="A143" s="1">
        <v>142</v>
      </c>
      <c r="B143" s="8"/>
      <c r="C143" s="9"/>
    </row>
    <row r="144" spans="1:3" x14ac:dyDescent="0.25">
      <c r="A144" s="1">
        <v>143</v>
      </c>
      <c r="B144" s="8"/>
      <c r="C144" s="9"/>
    </row>
    <row r="145" spans="1:3" x14ac:dyDescent="0.25">
      <c r="A145" s="1">
        <v>144</v>
      </c>
      <c r="B145" s="8"/>
      <c r="C145" s="9"/>
    </row>
    <row r="146" spans="1:3" x14ac:dyDescent="0.25">
      <c r="A146" s="1">
        <v>145</v>
      </c>
      <c r="B146" s="8"/>
      <c r="C146" s="9"/>
    </row>
    <row r="147" spans="1:3" x14ac:dyDescent="0.25">
      <c r="A147" s="1">
        <v>146</v>
      </c>
      <c r="B147" s="8"/>
      <c r="C147" s="9"/>
    </row>
    <row r="148" spans="1:3" x14ac:dyDescent="0.25">
      <c r="A148" s="1">
        <v>147</v>
      </c>
      <c r="B148" s="8"/>
      <c r="C148" s="9"/>
    </row>
    <row r="149" spans="1:3" x14ac:dyDescent="0.25">
      <c r="A149" s="1">
        <v>148</v>
      </c>
      <c r="B149" s="8"/>
      <c r="C149" s="9"/>
    </row>
    <row r="150" spans="1:3" x14ac:dyDescent="0.25">
      <c r="A150" s="1">
        <v>149</v>
      </c>
      <c r="B150" s="8"/>
      <c r="C150" s="9"/>
    </row>
    <row r="151" spans="1:3" x14ac:dyDescent="0.25">
      <c r="A151" s="1">
        <v>150</v>
      </c>
      <c r="B151" s="8"/>
      <c r="C151" s="9"/>
    </row>
    <row r="152" spans="1:3" x14ac:dyDescent="0.25">
      <c r="A152" s="1">
        <v>151</v>
      </c>
      <c r="B152" s="8"/>
      <c r="C152" s="9"/>
    </row>
    <row r="153" spans="1:3" x14ac:dyDescent="0.25">
      <c r="A153" s="1">
        <v>152</v>
      </c>
      <c r="B153" s="8"/>
      <c r="C153" s="9"/>
    </row>
    <row r="154" spans="1:3" x14ac:dyDescent="0.25">
      <c r="A154" s="1">
        <v>153</v>
      </c>
      <c r="B154" s="8"/>
      <c r="C154" s="9"/>
    </row>
    <row r="155" spans="1:3" x14ac:dyDescent="0.25">
      <c r="A155" s="1">
        <v>154</v>
      </c>
      <c r="B155" s="8"/>
      <c r="C155" s="9"/>
    </row>
    <row r="156" spans="1:3" x14ac:dyDescent="0.25">
      <c r="A156" s="1">
        <v>155</v>
      </c>
      <c r="B156" s="8"/>
      <c r="C156" s="9"/>
    </row>
    <row r="157" spans="1:3" x14ac:dyDescent="0.25">
      <c r="A157" s="1">
        <v>156</v>
      </c>
      <c r="B157" s="8"/>
      <c r="C157" s="9"/>
    </row>
    <row r="158" spans="1:3" x14ac:dyDescent="0.25">
      <c r="A158" s="1">
        <v>157</v>
      </c>
      <c r="B158" s="8"/>
      <c r="C158" s="9"/>
    </row>
    <row r="159" spans="1:3" x14ac:dyDescent="0.25">
      <c r="A159" s="1">
        <v>158</v>
      </c>
      <c r="B159" s="8"/>
      <c r="C159" s="9"/>
    </row>
    <row r="160" spans="1:3" x14ac:dyDescent="0.25">
      <c r="A160" s="1">
        <v>159</v>
      </c>
      <c r="B160" s="8"/>
      <c r="C160" s="9"/>
    </row>
    <row r="161" spans="1:3" x14ac:dyDescent="0.25">
      <c r="A161" s="1">
        <v>160</v>
      </c>
      <c r="B161" s="8"/>
      <c r="C161" s="9"/>
    </row>
    <row r="162" spans="1:3" x14ac:dyDescent="0.25">
      <c r="A162" s="1">
        <v>161</v>
      </c>
      <c r="B162" s="8"/>
      <c r="C162" s="9"/>
    </row>
    <row r="163" spans="1:3" x14ac:dyDescent="0.25">
      <c r="A163" s="1">
        <v>162</v>
      </c>
      <c r="B163" s="8"/>
      <c r="C163" s="9"/>
    </row>
    <row r="164" spans="1:3" x14ac:dyDescent="0.25">
      <c r="A164" s="1">
        <v>163</v>
      </c>
      <c r="B164" s="8"/>
      <c r="C164" s="9"/>
    </row>
    <row r="165" spans="1:3" x14ac:dyDescent="0.25">
      <c r="A165" s="1">
        <v>164</v>
      </c>
      <c r="B165" s="8"/>
      <c r="C165" s="9"/>
    </row>
    <row r="166" spans="1:3" x14ac:dyDescent="0.25">
      <c r="A166" s="1">
        <v>165</v>
      </c>
      <c r="B166" s="8"/>
      <c r="C166" s="9"/>
    </row>
    <row r="167" spans="1:3" x14ac:dyDescent="0.25">
      <c r="A167" s="1">
        <v>166</v>
      </c>
      <c r="B167" s="8"/>
      <c r="C167" s="9"/>
    </row>
    <row r="168" spans="1:3" x14ac:dyDescent="0.25">
      <c r="A168" s="1">
        <v>167</v>
      </c>
      <c r="B168" s="8"/>
      <c r="C168" s="9"/>
    </row>
    <row r="169" spans="1:3" x14ac:dyDescent="0.25">
      <c r="A169" s="1">
        <v>168</v>
      </c>
      <c r="B169" s="8"/>
      <c r="C169" s="9"/>
    </row>
    <row r="170" spans="1:3" x14ac:dyDescent="0.25">
      <c r="A170" s="1">
        <v>169</v>
      </c>
      <c r="B170" s="8"/>
      <c r="C170" s="9"/>
    </row>
    <row r="171" spans="1:3" x14ac:dyDescent="0.25">
      <c r="A171" s="1">
        <v>170</v>
      </c>
      <c r="B171" s="8"/>
      <c r="C171" s="9"/>
    </row>
    <row r="172" spans="1:3" x14ac:dyDescent="0.25">
      <c r="A172" s="1">
        <v>171</v>
      </c>
      <c r="B172" s="8"/>
      <c r="C172" s="9"/>
    </row>
    <row r="173" spans="1:3" x14ac:dyDescent="0.25">
      <c r="A173" s="1">
        <v>172</v>
      </c>
      <c r="B173" s="8"/>
      <c r="C173" s="9"/>
    </row>
    <row r="174" spans="1:3" x14ac:dyDescent="0.25">
      <c r="A174" s="1">
        <v>173</v>
      </c>
      <c r="B174" s="8"/>
      <c r="C174" s="9"/>
    </row>
    <row r="175" spans="1:3" x14ac:dyDescent="0.25">
      <c r="A175" s="1">
        <v>174</v>
      </c>
      <c r="B175" s="8"/>
      <c r="C175" s="9"/>
    </row>
    <row r="176" spans="1:3" x14ac:dyDescent="0.25">
      <c r="A176" s="1">
        <v>175</v>
      </c>
      <c r="B176" s="8"/>
      <c r="C176" s="9"/>
    </row>
    <row r="177" spans="1:3" x14ac:dyDescent="0.25">
      <c r="A177" s="1">
        <v>176</v>
      </c>
      <c r="B177" s="8"/>
      <c r="C177" s="9"/>
    </row>
    <row r="178" spans="1:3" x14ac:dyDescent="0.25">
      <c r="A178" s="1">
        <v>177</v>
      </c>
      <c r="B178" s="8"/>
      <c r="C178" s="9"/>
    </row>
    <row r="179" spans="1:3" x14ac:dyDescent="0.25">
      <c r="A179" s="1">
        <v>178</v>
      </c>
      <c r="B179" s="8"/>
      <c r="C179" s="9"/>
    </row>
    <row r="180" spans="1:3" x14ac:dyDescent="0.25">
      <c r="A180" s="1">
        <v>179</v>
      </c>
      <c r="B180" s="8"/>
      <c r="C180" s="9"/>
    </row>
    <row r="181" spans="1:3" x14ac:dyDescent="0.25">
      <c r="A181" s="1">
        <v>180</v>
      </c>
      <c r="B181" s="8"/>
      <c r="C181" s="9"/>
    </row>
    <row r="182" spans="1:3" x14ac:dyDescent="0.25">
      <c r="A182" s="1">
        <v>181</v>
      </c>
      <c r="B182" s="8"/>
      <c r="C182" s="9"/>
    </row>
    <row r="183" spans="1:3" x14ac:dyDescent="0.25">
      <c r="A183" s="1">
        <v>182</v>
      </c>
      <c r="B183" s="8"/>
      <c r="C183" s="9"/>
    </row>
    <row r="184" spans="1:3" x14ac:dyDescent="0.25">
      <c r="A184" s="1">
        <v>183</v>
      </c>
      <c r="B184" s="8"/>
      <c r="C184" s="9"/>
    </row>
    <row r="185" spans="1:3" x14ac:dyDescent="0.25">
      <c r="A185" s="1">
        <v>184</v>
      </c>
      <c r="B185" s="8"/>
      <c r="C185" s="9"/>
    </row>
    <row r="186" spans="1:3" x14ac:dyDescent="0.25">
      <c r="A186" s="1">
        <v>185</v>
      </c>
      <c r="B186" s="8"/>
      <c r="C186" s="9"/>
    </row>
    <row r="187" spans="1:3" x14ac:dyDescent="0.25">
      <c r="A187" s="1">
        <v>186</v>
      </c>
      <c r="B187" s="8"/>
      <c r="C187" s="9"/>
    </row>
    <row r="188" spans="1:3" x14ac:dyDescent="0.25">
      <c r="A188" s="1">
        <v>187</v>
      </c>
      <c r="B188" s="8"/>
      <c r="C188" s="9"/>
    </row>
    <row r="189" spans="1:3" x14ac:dyDescent="0.25">
      <c r="A189" s="1">
        <v>188</v>
      </c>
      <c r="B189" s="8"/>
      <c r="C189" s="9"/>
    </row>
    <row r="190" spans="1:3" x14ac:dyDescent="0.25">
      <c r="A190" s="1">
        <v>189</v>
      </c>
      <c r="B190" s="8"/>
      <c r="C190" s="9"/>
    </row>
    <row r="191" spans="1:3" x14ac:dyDescent="0.25">
      <c r="A191" s="1">
        <v>190</v>
      </c>
      <c r="B191" s="8"/>
      <c r="C191" s="9"/>
    </row>
    <row r="192" spans="1:3" x14ac:dyDescent="0.25">
      <c r="A192" s="1">
        <v>191</v>
      </c>
      <c r="B192" s="8"/>
      <c r="C192" s="9"/>
    </row>
    <row r="193" spans="1:3" x14ac:dyDescent="0.25">
      <c r="A193" s="1">
        <v>192</v>
      </c>
      <c r="B193" s="8"/>
      <c r="C193" s="9"/>
    </row>
    <row r="194" spans="1:3" x14ac:dyDescent="0.25">
      <c r="A194" s="1">
        <v>193</v>
      </c>
      <c r="B194" s="8"/>
      <c r="C194" s="9"/>
    </row>
    <row r="195" spans="1:3" x14ac:dyDescent="0.25">
      <c r="A195" s="1">
        <v>194</v>
      </c>
      <c r="B195" s="8"/>
      <c r="C195" s="9"/>
    </row>
    <row r="196" spans="1:3" x14ac:dyDescent="0.25">
      <c r="A196" s="1">
        <v>195</v>
      </c>
      <c r="B196" s="8"/>
      <c r="C196" s="9"/>
    </row>
    <row r="197" spans="1:3" x14ac:dyDescent="0.25">
      <c r="A197" s="1">
        <v>196</v>
      </c>
      <c r="B197" s="8"/>
      <c r="C197" s="9"/>
    </row>
    <row r="198" spans="1:3" x14ac:dyDescent="0.25">
      <c r="A198" s="1">
        <v>197</v>
      </c>
      <c r="B198" s="8"/>
      <c r="C198" s="9"/>
    </row>
    <row r="199" spans="1:3" x14ac:dyDescent="0.25">
      <c r="A199" s="1">
        <v>198</v>
      </c>
      <c r="B199" s="8"/>
      <c r="C199" s="9"/>
    </row>
    <row r="200" spans="1:3" x14ac:dyDescent="0.25">
      <c r="A200" s="1">
        <v>199</v>
      </c>
      <c r="B200" s="8"/>
      <c r="C200" s="9"/>
    </row>
    <row r="201" spans="1:3" x14ac:dyDescent="0.25">
      <c r="A201" s="1">
        <v>200</v>
      </c>
      <c r="B201" s="8"/>
      <c r="C201" s="9"/>
    </row>
    <row r="202" spans="1:3" x14ac:dyDescent="0.25">
      <c r="A202" s="1">
        <v>201</v>
      </c>
      <c r="B202" s="8"/>
      <c r="C202" s="9"/>
    </row>
    <row r="203" spans="1:3" x14ac:dyDescent="0.25">
      <c r="A203" s="1">
        <v>202</v>
      </c>
      <c r="B203" s="8"/>
      <c r="C203" s="9"/>
    </row>
    <row r="204" spans="1:3" x14ac:dyDescent="0.25">
      <c r="A204" s="1">
        <v>203</v>
      </c>
      <c r="B204" s="8"/>
      <c r="C204" s="9"/>
    </row>
    <row r="205" spans="1:3" x14ac:dyDescent="0.25">
      <c r="A205" s="1">
        <v>204</v>
      </c>
      <c r="B205" s="8"/>
      <c r="C205" s="9"/>
    </row>
    <row r="206" spans="1:3" x14ac:dyDescent="0.25">
      <c r="A206" s="1">
        <v>205</v>
      </c>
      <c r="B206" s="8"/>
      <c r="C206" s="9"/>
    </row>
    <row r="207" spans="1:3" x14ac:dyDescent="0.25">
      <c r="A207" s="1">
        <v>206</v>
      </c>
      <c r="B207" s="8"/>
      <c r="C207" s="9"/>
    </row>
    <row r="208" spans="1:3" x14ac:dyDescent="0.25">
      <c r="A208" s="1">
        <v>207</v>
      </c>
      <c r="B208" s="8"/>
      <c r="C208" s="9"/>
    </row>
    <row r="209" spans="1:3" x14ac:dyDescent="0.25">
      <c r="A209" s="1">
        <v>208</v>
      </c>
      <c r="B209" s="8"/>
      <c r="C209" s="9"/>
    </row>
    <row r="210" spans="1:3" x14ac:dyDescent="0.25">
      <c r="A210" s="1">
        <v>209</v>
      </c>
      <c r="B210" s="8"/>
      <c r="C210" s="9"/>
    </row>
    <row r="211" spans="1:3" x14ac:dyDescent="0.25">
      <c r="A211" s="1">
        <v>210</v>
      </c>
      <c r="B211" s="8"/>
      <c r="C211" s="9"/>
    </row>
    <row r="212" spans="1:3" x14ac:dyDescent="0.25">
      <c r="A212" s="1">
        <v>211</v>
      </c>
      <c r="B212" s="8"/>
      <c r="C212" s="9"/>
    </row>
    <row r="213" spans="1:3" x14ac:dyDescent="0.25">
      <c r="A213" s="1">
        <v>212</v>
      </c>
      <c r="B213" s="8"/>
      <c r="C213" s="9"/>
    </row>
    <row r="214" spans="1:3" x14ac:dyDescent="0.25">
      <c r="A214" s="1">
        <v>213</v>
      </c>
      <c r="B214" s="8"/>
      <c r="C214" s="9"/>
    </row>
    <row r="215" spans="1:3" x14ac:dyDescent="0.25">
      <c r="A215" s="1">
        <v>214</v>
      </c>
      <c r="B215" s="8"/>
      <c r="C215" s="9"/>
    </row>
    <row r="216" spans="1:3" x14ac:dyDescent="0.25">
      <c r="A216" s="1">
        <v>215</v>
      </c>
      <c r="B216" s="8"/>
      <c r="C216" s="9"/>
    </row>
    <row r="217" spans="1:3" x14ac:dyDescent="0.25">
      <c r="A217" s="1">
        <v>216</v>
      </c>
      <c r="B217" s="8"/>
      <c r="C217" s="9"/>
    </row>
    <row r="218" spans="1:3" x14ac:dyDescent="0.25">
      <c r="A218" s="1">
        <v>217</v>
      </c>
      <c r="B218" s="8"/>
      <c r="C218" s="9"/>
    </row>
    <row r="219" spans="1:3" x14ac:dyDescent="0.25">
      <c r="A219" s="1">
        <v>218</v>
      </c>
      <c r="B219" s="8"/>
      <c r="C219" s="9"/>
    </row>
    <row r="220" spans="1:3" x14ac:dyDescent="0.25">
      <c r="A220" s="1">
        <v>219</v>
      </c>
      <c r="B220" s="8"/>
      <c r="C220" s="9"/>
    </row>
    <row r="221" spans="1:3" x14ac:dyDescent="0.25">
      <c r="A221" s="1">
        <v>220</v>
      </c>
      <c r="B221" s="8"/>
      <c r="C221" s="9"/>
    </row>
    <row r="222" spans="1:3" x14ac:dyDescent="0.25">
      <c r="A222" s="1">
        <v>221</v>
      </c>
      <c r="B222" s="8"/>
      <c r="C222" s="9"/>
    </row>
    <row r="223" spans="1:3" x14ac:dyDescent="0.25">
      <c r="A223" s="1">
        <v>222</v>
      </c>
      <c r="B223" s="8"/>
      <c r="C223" s="9"/>
    </row>
    <row r="224" spans="1:3" x14ac:dyDescent="0.25">
      <c r="A224" s="1">
        <v>223</v>
      </c>
      <c r="B224" s="8"/>
      <c r="C224" s="9"/>
    </row>
    <row r="225" spans="1:3" x14ac:dyDescent="0.25">
      <c r="A225" s="1">
        <v>224</v>
      </c>
      <c r="B225" s="8"/>
      <c r="C225" s="9"/>
    </row>
    <row r="226" spans="1:3" x14ac:dyDescent="0.25">
      <c r="A226" s="1">
        <v>225</v>
      </c>
      <c r="B226" s="8"/>
      <c r="C226" s="9"/>
    </row>
    <row r="227" spans="1:3" x14ac:dyDescent="0.25">
      <c r="A227" s="1">
        <v>226</v>
      </c>
      <c r="B227" s="8"/>
      <c r="C227" s="9"/>
    </row>
    <row r="228" spans="1:3" x14ac:dyDescent="0.25">
      <c r="A228" s="1">
        <v>227</v>
      </c>
      <c r="B228" s="8"/>
      <c r="C228" s="9"/>
    </row>
    <row r="229" spans="1:3" x14ac:dyDescent="0.25">
      <c r="A229" s="1">
        <v>228</v>
      </c>
      <c r="B229" s="8"/>
      <c r="C229" s="9"/>
    </row>
    <row r="230" spans="1:3" x14ac:dyDescent="0.25">
      <c r="A230" s="1">
        <v>229</v>
      </c>
      <c r="B230" s="8"/>
      <c r="C230" s="9"/>
    </row>
    <row r="231" spans="1:3" x14ac:dyDescent="0.25">
      <c r="A231" s="1">
        <v>230</v>
      </c>
      <c r="B231" s="8"/>
      <c r="C231" s="9"/>
    </row>
    <row r="232" spans="1:3" x14ac:dyDescent="0.25">
      <c r="A232" s="1">
        <v>231</v>
      </c>
      <c r="B232" s="8"/>
      <c r="C232" s="9"/>
    </row>
    <row r="233" spans="1:3" x14ac:dyDescent="0.25">
      <c r="A233" s="1">
        <v>232</v>
      </c>
      <c r="B233" s="8"/>
      <c r="C233" s="9"/>
    </row>
    <row r="234" spans="1:3" x14ac:dyDescent="0.25">
      <c r="A234" s="1">
        <v>233</v>
      </c>
      <c r="B234" s="8"/>
      <c r="C234" s="9"/>
    </row>
    <row r="235" spans="1:3" x14ac:dyDescent="0.25">
      <c r="A235" s="1">
        <v>234</v>
      </c>
      <c r="B235" s="8"/>
      <c r="C235" s="9"/>
    </row>
    <row r="236" spans="1:3" x14ac:dyDescent="0.25">
      <c r="A236" s="1">
        <v>235</v>
      </c>
      <c r="B236" s="8"/>
      <c r="C236" s="9"/>
    </row>
    <row r="237" spans="1:3" x14ac:dyDescent="0.25">
      <c r="A237" s="1">
        <v>236</v>
      </c>
      <c r="B237" s="8"/>
      <c r="C237" s="9"/>
    </row>
    <row r="238" spans="1:3" x14ac:dyDescent="0.25">
      <c r="A238" s="1">
        <v>237</v>
      </c>
      <c r="B238" s="8"/>
      <c r="C238" s="9"/>
    </row>
    <row r="239" spans="1:3" x14ac:dyDescent="0.25">
      <c r="A239" s="1">
        <v>238</v>
      </c>
      <c r="B239" s="8"/>
      <c r="C239" s="9"/>
    </row>
    <row r="240" spans="1:3" x14ac:dyDescent="0.25">
      <c r="A240" s="1">
        <v>239</v>
      </c>
      <c r="B240" s="8"/>
      <c r="C240" s="9"/>
    </row>
    <row r="241" spans="1:3" x14ac:dyDescent="0.25">
      <c r="A241" s="1">
        <v>240</v>
      </c>
      <c r="B241" s="8"/>
      <c r="C241" s="9"/>
    </row>
    <row r="242" spans="1:3" x14ac:dyDescent="0.25">
      <c r="A242" s="1">
        <v>241</v>
      </c>
      <c r="B242" s="8"/>
      <c r="C242" s="9"/>
    </row>
    <row r="243" spans="1:3" x14ac:dyDescent="0.25">
      <c r="A243" s="1">
        <v>242</v>
      </c>
      <c r="B243" s="8"/>
      <c r="C243" s="9"/>
    </row>
    <row r="244" spans="1:3" x14ac:dyDescent="0.25">
      <c r="A244" s="1">
        <v>243</v>
      </c>
      <c r="B244" s="8"/>
      <c r="C244" s="9"/>
    </row>
    <row r="245" spans="1:3" x14ac:dyDescent="0.25">
      <c r="A245" s="1">
        <v>244</v>
      </c>
      <c r="B245" s="8"/>
      <c r="C245" s="9"/>
    </row>
    <row r="246" spans="1:3" x14ac:dyDescent="0.25">
      <c r="A246" s="1">
        <v>245</v>
      </c>
      <c r="B246" s="8"/>
      <c r="C246" s="9"/>
    </row>
    <row r="247" spans="1:3" x14ac:dyDescent="0.25">
      <c r="A247" s="1">
        <v>246</v>
      </c>
      <c r="B247" s="8"/>
      <c r="C247" s="9"/>
    </row>
    <row r="248" spans="1:3" x14ac:dyDescent="0.25">
      <c r="A248" s="1">
        <v>247</v>
      </c>
      <c r="B248" s="8"/>
      <c r="C248" s="9"/>
    </row>
    <row r="249" spans="1:3" x14ac:dyDescent="0.25">
      <c r="A249" s="1">
        <v>248</v>
      </c>
      <c r="B249" s="8"/>
      <c r="C249" s="9"/>
    </row>
    <row r="250" spans="1:3" x14ac:dyDescent="0.25">
      <c r="A250" s="1">
        <v>249</v>
      </c>
      <c r="B250" s="8"/>
      <c r="C250" s="9"/>
    </row>
    <row r="251" spans="1:3" x14ac:dyDescent="0.25">
      <c r="A251" s="1">
        <v>250</v>
      </c>
      <c r="B251" s="8"/>
      <c r="C251" s="9"/>
    </row>
    <row r="252" spans="1:3" x14ac:dyDescent="0.25">
      <c r="A252" s="1">
        <v>251</v>
      </c>
      <c r="B252" s="8"/>
      <c r="C252" s="9"/>
    </row>
    <row r="253" spans="1:3" x14ac:dyDescent="0.25">
      <c r="A253" s="1">
        <v>252</v>
      </c>
      <c r="B253" s="8"/>
      <c r="C253" s="9"/>
    </row>
    <row r="254" spans="1:3" x14ac:dyDescent="0.25">
      <c r="A254" s="1">
        <v>253</v>
      </c>
      <c r="B254" s="8"/>
      <c r="C254" s="9"/>
    </row>
    <row r="255" spans="1:3" x14ac:dyDescent="0.25">
      <c r="A255" s="1">
        <v>254</v>
      </c>
      <c r="B255" s="8"/>
      <c r="C255" s="9"/>
    </row>
    <row r="256" spans="1:3" x14ac:dyDescent="0.25">
      <c r="A256" s="1">
        <v>255</v>
      </c>
      <c r="B256" s="8"/>
      <c r="C256" s="9"/>
    </row>
    <row r="257" spans="1:3" x14ac:dyDescent="0.25">
      <c r="A257" s="1">
        <v>256</v>
      </c>
      <c r="B257" s="8"/>
      <c r="C257" s="9"/>
    </row>
    <row r="258" spans="1:3" x14ac:dyDescent="0.25">
      <c r="A258" s="1">
        <v>257</v>
      </c>
      <c r="B258" s="8"/>
      <c r="C258" s="9"/>
    </row>
    <row r="259" spans="1:3" x14ac:dyDescent="0.25">
      <c r="A259" s="1">
        <v>258</v>
      </c>
      <c r="B259" s="8"/>
      <c r="C259" s="9"/>
    </row>
    <row r="260" spans="1:3" x14ac:dyDescent="0.25">
      <c r="A260" s="1">
        <v>259</v>
      </c>
      <c r="B260" s="8"/>
      <c r="C260" s="9"/>
    </row>
    <row r="261" spans="1:3" x14ac:dyDescent="0.25">
      <c r="A261" s="1">
        <v>260</v>
      </c>
      <c r="B261" s="8"/>
      <c r="C261" s="9"/>
    </row>
    <row r="262" spans="1:3" x14ac:dyDescent="0.25">
      <c r="A262" s="1">
        <v>261</v>
      </c>
      <c r="B262" s="8"/>
      <c r="C262" s="9"/>
    </row>
    <row r="263" spans="1:3" x14ac:dyDescent="0.25">
      <c r="A263" s="1">
        <v>262</v>
      </c>
      <c r="B263" s="8"/>
      <c r="C263" s="9"/>
    </row>
    <row r="264" spans="1:3" x14ac:dyDescent="0.25">
      <c r="A264" s="1">
        <v>263</v>
      </c>
      <c r="B264" s="8"/>
      <c r="C264" s="9"/>
    </row>
    <row r="265" spans="1:3" x14ac:dyDescent="0.25">
      <c r="A265" s="1">
        <v>264</v>
      </c>
      <c r="B265" s="8"/>
      <c r="C265" s="9"/>
    </row>
    <row r="266" spans="1:3" x14ac:dyDescent="0.25">
      <c r="A266" s="1">
        <v>265</v>
      </c>
      <c r="B266" s="8"/>
      <c r="C266" s="9"/>
    </row>
    <row r="267" spans="1:3" x14ac:dyDescent="0.25">
      <c r="A267" s="1">
        <v>266</v>
      </c>
      <c r="B267" s="8"/>
      <c r="C267" s="9"/>
    </row>
    <row r="268" spans="1:3" x14ac:dyDescent="0.25">
      <c r="A268" s="1">
        <v>267</v>
      </c>
      <c r="B268" s="8"/>
      <c r="C268" s="9"/>
    </row>
    <row r="269" spans="1:3" x14ac:dyDescent="0.25">
      <c r="A269" s="1">
        <v>268</v>
      </c>
      <c r="B269" s="8"/>
      <c r="C269" s="9"/>
    </row>
    <row r="270" spans="1:3" x14ac:dyDescent="0.25">
      <c r="A270" s="1">
        <v>269</v>
      </c>
      <c r="B270" s="8"/>
      <c r="C270" s="9"/>
    </row>
    <row r="271" spans="1:3" x14ac:dyDescent="0.25">
      <c r="A271" s="1">
        <v>270</v>
      </c>
      <c r="B271" s="8"/>
      <c r="C271" s="9"/>
    </row>
    <row r="272" spans="1:3" x14ac:dyDescent="0.25">
      <c r="A272" s="1">
        <v>271</v>
      </c>
      <c r="B272" s="8"/>
      <c r="C272" s="9"/>
    </row>
    <row r="273" spans="1:3" x14ac:dyDescent="0.25">
      <c r="A273" s="1">
        <v>272</v>
      </c>
      <c r="B273" s="8"/>
      <c r="C273" s="9"/>
    </row>
    <row r="274" spans="1:3" x14ac:dyDescent="0.25">
      <c r="A274" s="1">
        <v>273</v>
      </c>
      <c r="B274" s="8"/>
      <c r="C274" s="9"/>
    </row>
    <row r="275" spans="1:3" x14ac:dyDescent="0.25">
      <c r="A275" s="1">
        <v>274</v>
      </c>
      <c r="B275" s="8"/>
      <c r="C275" s="9"/>
    </row>
    <row r="276" spans="1:3" x14ac:dyDescent="0.25">
      <c r="A276" s="1">
        <v>275</v>
      </c>
      <c r="B276" s="8"/>
      <c r="C276" s="9"/>
    </row>
    <row r="277" spans="1:3" x14ac:dyDescent="0.25">
      <c r="A277" s="1">
        <v>276</v>
      </c>
      <c r="B277" s="8"/>
      <c r="C277" s="9"/>
    </row>
    <row r="278" spans="1:3" x14ac:dyDescent="0.25">
      <c r="A278" s="1">
        <v>277</v>
      </c>
      <c r="B278" s="8"/>
      <c r="C278" s="9"/>
    </row>
    <row r="279" spans="1:3" x14ac:dyDescent="0.25">
      <c r="A279" s="1">
        <v>278</v>
      </c>
      <c r="B279" s="8"/>
      <c r="C279" s="9"/>
    </row>
    <row r="280" spans="1:3" x14ac:dyDescent="0.25">
      <c r="A280" s="1">
        <v>279</v>
      </c>
      <c r="B280" s="8"/>
      <c r="C280" s="9"/>
    </row>
    <row r="281" spans="1:3" x14ac:dyDescent="0.25">
      <c r="A281" s="1">
        <v>280</v>
      </c>
      <c r="B281" s="8"/>
      <c r="C281" s="9"/>
    </row>
    <row r="282" spans="1:3" x14ac:dyDescent="0.25">
      <c r="A282" s="1">
        <v>281</v>
      </c>
      <c r="B282" s="8"/>
      <c r="C282" s="9"/>
    </row>
    <row r="283" spans="1:3" x14ac:dyDescent="0.25">
      <c r="A283" s="1">
        <v>282</v>
      </c>
      <c r="B283" s="8"/>
      <c r="C283" s="9"/>
    </row>
    <row r="284" spans="1:3" x14ac:dyDescent="0.25">
      <c r="A284" s="1">
        <v>283</v>
      </c>
      <c r="B284" s="8"/>
      <c r="C284" s="9"/>
    </row>
    <row r="285" spans="1:3" x14ac:dyDescent="0.25">
      <c r="A285" s="1">
        <v>284</v>
      </c>
      <c r="B285" s="8"/>
      <c r="C285" s="9"/>
    </row>
    <row r="286" spans="1:3" x14ac:dyDescent="0.25">
      <c r="A286" s="1">
        <v>285</v>
      </c>
      <c r="B286" s="8"/>
      <c r="C286" s="9"/>
    </row>
    <row r="287" spans="1:3" x14ac:dyDescent="0.25">
      <c r="A287" s="1">
        <v>286</v>
      </c>
      <c r="B287" s="8"/>
      <c r="C287" s="9"/>
    </row>
    <row r="288" spans="1:3" x14ac:dyDescent="0.25">
      <c r="A288" s="1">
        <v>287</v>
      </c>
      <c r="B288" s="8"/>
      <c r="C288" s="9"/>
    </row>
    <row r="289" spans="1:3" x14ac:dyDescent="0.25">
      <c r="A289" s="1">
        <v>288</v>
      </c>
      <c r="B289" s="8"/>
      <c r="C289" s="9"/>
    </row>
    <row r="290" spans="1:3" x14ac:dyDescent="0.25">
      <c r="A290" s="1">
        <v>289</v>
      </c>
      <c r="B290" s="8"/>
      <c r="C290" s="9"/>
    </row>
    <row r="291" spans="1:3" x14ac:dyDescent="0.25">
      <c r="A291" s="1">
        <v>290</v>
      </c>
      <c r="B291" s="8"/>
      <c r="C291" s="9"/>
    </row>
    <row r="292" spans="1:3" x14ac:dyDescent="0.25">
      <c r="A292" s="1">
        <v>291</v>
      </c>
      <c r="B292" s="8"/>
      <c r="C292" s="9"/>
    </row>
    <row r="293" spans="1:3" x14ac:dyDescent="0.25">
      <c r="A293" s="1">
        <v>292</v>
      </c>
      <c r="B293" s="8"/>
      <c r="C293" s="9"/>
    </row>
    <row r="294" spans="1:3" x14ac:dyDescent="0.25">
      <c r="A294" s="1">
        <v>293</v>
      </c>
      <c r="B294" s="8"/>
      <c r="C294" s="9"/>
    </row>
    <row r="295" spans="1:3" x14ac:dyDescent="0.25">
      <c r="A295" s="1">
        <v>294</v>
      </c>
      <c r="B295" s="8"/>
      <c r="C295" s="9"/>
    </row>
    <row r="296" spans="1:3" x14ac:dyDescent="0.25">
      <c r="A296" s="1">
        <v>295</v>
      </c>
      <c r="B296" s="8"/>
      <c r="C296" s="9"/>
    </row>
    <row r="297" spans="1:3" x14ac:dyDescent="0.25">
      <c r="A297" s="1">
        <v>296</v>
      </c>
      <c r="B297" s="8"/>
      <c r="C297" s="9"/>
    </row>
    <row r="298" spans="1:3" x14ac:dyDescent="0.25">
      <c r="A298" s="1">
        <v>297</v>
      </c>
      <c r="B298" s="8"/>
      <c r="C298" s="9"/>
    </row>
    <row r="299" spans="1:3" x14ac:dyDescent="0.25">
      <c r="A299" s="1">
        <v>298</v>
      </c>
      <c r="B299" s="8"/>
      <c r="C299" s="9"/>
    </row>
    <row r="300" spans="1:3" x14ac:dyDescent="0.25">
      <c r="A300" s="1">
        <v>299</v>
      </c>
      <c r="B300" s="8"/>
      <c r="C300" s="9"/>
    </row>
    <row r="301" spans="1:3" x14ac:dyDescent="0.25">
      <c r="A301" s="1">
        <v>300</v>
      </c>
      <c r="B301" s="8"/>
      <c r="C301" s="9"/>
    </row>
    <row r="302" spans="1:3" x14ac:dyDescent="0.25">
      <c r="A302" s="1">
        <v>301</v>
      </c>
      <c r="B302" s="8"/>
      <c r="C302" s="9"/>
    </row>
    <row r="303" spans="1:3" x14ac:dyDescent="0.25">
      <c r="A303" s="1">
        <v>302</v>
      </c>
      <c r="B303" s="8"/>
      <c r="C303" s="9"/>
    </row>
    <row r="304" spans="1:3" x14ac:dyDescent="0.25">
      <c r="A304" s="1">
        <v>303</v>
      </c>
      <c r="B304" s="8"/>
      <c r="C304" s="9"/>
    </row>
    <row r="305" spans="1:3" x14ac:dyDescent="0.25">
      <c r="A305" s="1">
        <v>304</v>
      </c>
      <c r="B305" s="8"/>
      <c r="C305" s="9"/>
    </row>
    <row r="306" spans="1:3" x14ac:dyDescent="0.25">
      <c r="A306" s="1">
        <v>305</v>
      </c>
      <c r="B306" s="8"/>
      <c r="C306" s="9"/>
    </row>
    <row r="307" spans="1:3" x14ac:dyDescent="0.25">
      <c r="A307" s="1">
        <v>306</v>
      </c>
      <c r="B307" s="8"/>
      <c r="C307" s="9"/>
    </row>
    <row r="308" spans="1:3" x14ac:dyDescent="0.25">
      <c r="A308" s="1">
        <v>307</v>
      </c>
      <c r="B308" s="8"/>
      <c r="C308" s="9"/>
    </row>
    <row r="309" spans="1:3" x14ac:dyDescent="0.25">
      <c r="A309" s="1">
        <v>308</v>
      </c>
      <c r="B309" s="8"/>
      <c r="C309" s="9"/>
    </row>
    <row r="310" spans="1:3" x14ac:dyDescent="0.25">
      <c r="A310" s="1">
        <v>309</v>
      </c>
      <c r="B310" s="8"/>
      <c r="C310" s="9"/>
    </row>
    <row r="311" spans="1:3" x14ac:dyDescent="0.25">
      <c r="A311" s="1">
        <v>310</v>
      </c>
      <c r="B311" s="8"/>
      <c r="C311" s="9"/>
    </row>
    <row r="312" spans="1:3" x14ac:dyDescent="0.25">
      <c r="A312" s="1">
        <v>311</v>
      </c>
      <c r="B312" s="8"/>
      <c r="C312" s="9"/>
    </row>
    <row r="313" spans="1:3" x14ac:dyDescent="0.25">
      <c r="A313" s="1">
        <v>312</v>
      </c>
      <c r="B313" s="8"/>
      <c r="C313" s="9"/>
    </row>
    <row r="314" spans="1:3" x14ac:dyDescent="0.25">
      <c r="A314" s="1">
        <v>313</v>
      </c>
      <c r="B314" s="8"/>
      <c r="C314" s="9"/>
    </row>
    <row r="315" spans="1:3" x14ac:dyDescent="0.25">
      <c r="A315" s="1">
        <v>314</v>
      </c>
      <c r="B315" s="8"/>
      <c r="C315" s="9"/>
    </row>
    <row r="316" spans="1:3" x14ac:dyDescent="0.25">
      <c r="A316" s="1">
        <v>315</v>
      </c>
      <c r="B316" s="8"/>
      <c r="C316" s="9"/>
    </row>
    <row r="317" spans="1:3" x14ac:dyDescent="0.25">
      <c r="A317" s="1">
        <v>316</v>
      </c>
      <c r="B317" s="8"/>
      <c r="C317" s="9"/>
    </row>
    <row r="318" spans="1:3" x14ac:dyDescent="0.25">
      <c r="A318" s="1">
        <v>317</v>
      </c>
      <c r="B318" s="8"/>
      <c r="C318" s="9"/>
    </row>
    <row r="319" spans="1:3" x14ac:dyDescent="0.25">
      <c r="A319" s="1">
        <v>318</v>
      </c>
      <c r="B319" s="8"/>
      <c r="C319" s="9"/>
    </row>
    <row r="320" spans="1:3" x14ac:dyDescent="0.25">
      <c r="A320" s="1">
        <v>319</v>
      </c>
      <c r="B320" s="8"/>
      <c r="C320" s="9"/>
    </row>
    <row r="321" spans="1:3" x14ac:dyDescent="0.25">
      <c r="A321" s="1">
        <v>320</v>
      </c>
      <c r="B321" s="8"/>
      <c r="C321" s="9"/>
    </row>
    <row r="322" spans="1:3" x14ac:dyDescent="0.25">
      <c r="A322" s="1">
        <v>321</v>
      </c>
      <c r="B322" s="8"/>
      <c r="C322" s="9"/>
    </row>
    <row r="323" spans="1:3" x14ac:dyDescent="0.25">
      <c r="A323" s="1">
        <v>322</v>
      </c>
      <c r="B323" s="8"/>
      <c r="C323" s="9"/>
    </row>
    <row r="324" spans="1:3" x14ac:dyDescent="0.25">
      <c r="A324" s="1">
        <v>323</v>
      </c>
      <c r="B324" s="8"/>
      <c r="C324" s="9"/>
    </row>
    <row r="325" spans="1:3" x14ac:dyDescent="0.25">
      <c r="A325" s="1">
        <v>324</v>
      </c>
      <c r="B325" s="8"/>
      <c r="C325" s="9"/>
    </row>
    <row r="326" spans="1:3" x14ac:dyDescent="0.25">
      <c r="A326" s="1">
        <v>325</v>
      </c>
      <c r="B326" s="8"/>
      <c r="C326" s="9"/>
    </row>
    <row r="327" spans="1:3" x14ac:dyDescent="0.25">
      <c r="A327" s="1">
        <v>326</v>
      </c>
      <c r="B327" s="8"/>
      <c r="C327" s="9"/>
    </row>
    <row r="328" spans="1:3" x14ac:dyDescent="0.25">
      <c r="A328" s="1">
        <v>327</v>
      </c>
      <c r="B328" s="8"/>
      <c r="C328" s="9"/>
    </row>
    <row r="329" spans="1:3" x14ac:dyDescent="0.25">
      <c r="A329" s="27"/>
    </row>
  </sheetData>
  <autoFilter ref="B1:C26"/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4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9" defaultRowHeight="14" x14ac:dyDescent="0.25"/>
  <cols>
    <col min="1" max="1" width="10.6328125" style="8" customWidth="1"/>
    <col min="2" max="2" width="46.08984375" style="6" customWidth="1"/>
    <col min="3" max="3" width="64.54296875" style="8" customWidth="1"/>
    <col min="4" max="4" width="15.453125" style="8" customWidth="1"/>
    <col min="5" max="5" width="11.7265625" style="8" customWidth="1"/>
    <col min="6" max="6" width="12.90625" style="8" customWidth="1"/>
    <col min="7" max="7" width="15.08984375" style="8" customWidth="1"/>
    <col min="8" max="8" width="17.26953125" style="8" customWidth="1"/>
    <col min="9" max="9" width="20.36328125" style="8" customWidth="1"/>
    <col min="10" max="10" width="14" style="8" customWidth="1"/>
    <col min="11" max="11" width="20.7265625" style="9" customWidth="1"/>
    <col min="12" max="12" width="10.6328125" style="8" customWidth="1"/>
    <col min="13" max="13" width="15.08984375" style="19" customWidth="1"/>
    <col min="14" max="15" width="17.26953125" style="8" customWidth="1"/>
    <col min="16" max="16" width="13.6328125" style="8" customWidth="1"/>
    <col min="17" max="17" width="24.453125" style="8" customWidth="1"/>
    <col min="18" max="21" width="13.6328125" style="8" customWidth="1"/>
    <col min="22" max="22" width="41.6328125" style="8" customWidth="1"/>
    <col min="23" max="23" width="19.453125" style="8" customWidth="1"/>
    <col min="24" max="24" width="19.26953125" style="8" customWidth="1"/>
    <col min="25" max="16384" width="9" style="8"/>
  </cols>
  <sheetData>
    <row r="1" spans="1:24" x14ac:dyDescent="0.25">
      <c r="A1" s="8" t="s">
        <v>0</v>
      </c>
      <c r="B1" s="6" t="s">
        <v>19</v>
      </c>
      <c r="C1" s="4" t="s">
        <v>20</v>
      </c>
      <c r="D1" s="4" t="s">
        <v>1</v>
      </c>
      <c r="E1" s="11" t="s">
        <v>2</v>
      </c>
      <c r="F1" s="4" t="s">
        <v>21</v>
      </c>
      <c r="G1" s="11" t="s">
        <v>22</v>
      </c>
      <c r="H1" s="4" t="s">
        <v>23</v>
      </c>
      <c r="I1" s="11" t="str">
        <f t="shared" ref="I1" si="0">F1&amp;H1</f>
        <v>品牌苏打汽水</v>
      </c>
      <c r="J1" s="11" t="s">
        <v>24</v>
      </c>
      <c r="K1" s="5" t="s">
        <v>25</v>
      </c>
      <c r="L1" s="5" t="s">
        <v>26</v>
      </c>
      <c r="M1" s="11" t="s">
        <v>27</v>
      </c>
      <c r="N1" s="11" t="s">
        <v>28</v>
      </c>
      <c r="O1" s="21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</row>
    <row r="2" spans="1:24" s="6" customFormat="1" ht="70" x14ac:dyDescent="0.25">
      <c r="A2" s="6">
        <v>0</v>
      </c>
      <c r="C2" s="12" t="s">
        <v>39</v>
      </c>
      <c r="D2" s="12" t="s">
        <v>40</v>
      </c>
      <c r="E2" s="13" t="s">
        <v>41</v>
      </c>
      <c r="F2" s="12" t="s">
        <v>42</v>
      </c>
      <c r="G2" s="13" t="s">
        <v>41</v>
      </c>
      <c r="H2" s="12" t="s">
        <v>43</v>
      </c>
      <c r="I2" s="13" t="s">
        <v>41</v>
      </c>
      <c r="J2" s="13" t="s">
        <v>41</v>
      </c>
      <c r="K2" s="16" t="s">
        <v>44</v>
      </c>
      <c r="L2" s="16" t="s">
        <v>45</v>
      </c>
      <c r="M2" s="13" t="s">
        <v>41</v>
      </c>
      <c r="N2" s="13" t="s">
        <v>41</v>
      </c>
      <c r="O2" s="13"/>
      <c r="P2" s="12" t="s">
        <v>46</v>
      </c>
      <c r="Q2" s="12" t="s">
        <v>46</v>
      </c>
      <c r="R2" s="12" t="s">
        <v>46</v>
      </c>
      <c r="S2" s="12" t="s">
        <v>46</v>
      </c>
      <c r="T2" s="12" t="s">
        <v>46</v>
      </c>
      <c r="U2" s="12" t="s">
        <v>46</v>
      </c>
      <c r="V2" s="12" t="s">
        <v>47</v>
      </c>
      <c r="W2" s="12" t="s">
        <v>47</v>
      </c>
      <c r="X2" s="12" t="s">
        <v>47</v>
      </c>
    </row>
    <row r="3" spans="1:24" s="1" customFormat="1" x14ac:dyDescent="0.25">
      <c r="A3" s="1">
        <v>1</v>
      </c>
      <c r="B3" s="20" t="s">
        <v>48</v>
      </c>
      <c r="C3" s="1" t="s">
        <v>48</v>
      </c>
      <c r="D3" s="1" t="s">
        <v>9</v>
      </c>
      <c r="E3" s="30" t="str">
        <f>VLOOKUP(D3,商品分类!B:C,2,0)</f>
        <v>112</v>
      </c>
      <c r="F3" s="1" t="s">
        <v>49</v>
      </c>
      <c r="G3" s="1" t="str">
        <f>VLOOKUP(F3,品牌!A:B,2,0)</f>
        <v>FED</v>
      </c>
      <c r="H3" s="1" t="s">
        <v>50</v>
      </c>
      <c r="I3" s="1" t="str">
        <f t="shared" ref="I3:I66" si="1">F3&amp;H3</f>
        <v>费尔德堡默认</v>
      </c>
      <c r="J3" s="1" t="str">
        <f>RIGHT(VLOOKUP(I3,品牌下细分类_系列!F:G,2,0),2)</f>
        <v>10</v>
      </c>
      <c r="K3" s="14" t="s">
        <v>51</v>
      </c>
      <c r="L3" s="1" t="s">
        <v>52</v>
      </c>
      <c r="M3" s="22" t="str">
        <f>VLOOKUP(L3,特性!B:C,2,0)</f>
        <v>600</v>
      </c>
      <c r="N3" s="1" t="str">
        <f t="shared" ref="N3:N66" si="2">G3&amp;K3&amp;J3&amp;M3&amp;E3</f>
        <v>FED5002410600112</v>
      </c>
      <c r="O3" s="1" t="b">
        <f t="shared" ref="O3:O66" si="3">N3=N2</f>
        <v>0</v>
      </c>
      <c r="P3" s="23">
        <v>85</v>
      </c>
      <c r="R3" s="1" t="s">
        <v>53</v>
      </c>
      <c r="S3" s="1" t="s">
        <v>54</v>
      </c>
      <c r="T3" s="1">
        <v>1</v>
      </c>
      <c r="V3" s="20" t="s">
        <v>55</v>
      </c>
      <c r="W3" s="20"/>
      <c r="X3" s="20"/>
    </row>
    <row r="4" spans="1:24" s="1" customFormat="1" x14ac:dyDescent="0.25">
      <c r="A4" s="1">
        <v>2</v>
      </c>
      <c r="B4" s="20" t="s">
        <v>56</v>
      </c>
      <c r="C4" s="1" t="s">
        <v>56</v>
      </c>
      <c r="D4" s="1" t="s">
        <v>9</v>
      </c>
      <c r="E4" s="30" t="str">
        <f>VLOOKUP(D4,商品分类!B:C,2,0)</f>
        <v>112</v>
      </c>
      <c r="F4" s="1" t="s">
        <v>57</v>
      </c>
      <c r="G4" s="1" t="str">
        <f>VLOOKUP(F4,品牌!A:B,2,0)</f>
        <v>XF1</v>
      </c>
      <c r="H4" s="1" t="s">
        <v>50</v>
      </c>
      <c r="I4" s="1" t="str">
        <f t="shared" si="1"/>
        <v>雪夫默认</v>
      </c>
      <c r="J4" s="1" t="str">
        <f>RIGHT(VLOOKUP(I4,品牌下细分类_系列!F:G,2,0),2)</f>
        <v>10</v>
      </c>
      <c r="K4" s="14" t="s">
        <v>51</v>
      </c>
      <c r="L4" s="1" t="s">
        <v>52</v>
      </c>
      <c r="M4" s="22" t="str">
        <f>VLOOKUP(L4,特性!B:C,2,0)</f>
        <v>600</v>
      </c>
      <c r="N4" s="1" t="str">
        <f t="shared" si="2"/>
        <v>XF15002410600112</v>
      </c>
      <c r="O4" s="1" t="b">
        <f t="shared" si="3"/>
        <v>0</v>
      </c>
      <c r="P4" s="23">
        <v>98</v>
      </c>
      <c r="R4" s="38" t="s">
        <v>53</v>
      </c>
      <c r="S4" s="1" t="s">
        <v>54</v>
      </c>
      <c r="T4" s="1">
        <v>1</v>
      </c>
      <c r="V4" s="1" t="s">
        <v>55</v>
      </c>
    </row>
    <row r="5" spans="1:24" s="1" customFormat="1" x14ac:dyDescent="0.25">
      <c r="A5" s="1">
        <v>3</v>
      </c>
      <c r="B5" s="20" t="s">
        <v>58</v>
      </c>
      <c r="C5" s="1" t="s">
        <v>58</v>
      </c>
      <c r="D5" s="1" t="s">
        <v>9</v>
      </c>
      <c r="E5" s="30" t="str">
        <f>VLOOKUP(D5,商品分类!B:C,2,0)</f>
        <v>112</v>
      </c>
      <c r="F5" s="1" t="s">
        <v>57</v>
      </c>
      <c r="G5" s="1" t="str">
        <f>VLOOKUP(F5,品牌!A:B,2,0)</f>
        <v>XF1</v>
      </c>
      <c r="H5" s="1" t="s">
        <v>50</v>
      </c>
      <c r="I5" s="1" t="str">
        <f t="shared" si="1"/>
        <v>雪夫默认</v>
      </c>
      <c r="J5" s="1" t="str">
        <f>RIGHT(VLOOKUP(I5,品牌下细分类_系列!F:G,2,0),2)</f>
        <v>10</v>
      </c>
      <c r="K5" s="14" t="s">
        <v>59</v>
      </c>
      <c r="L5" s="1" t="s">
        <v>60</v>
      </c>
      <c r="M5" s="22" t="str">
        <f>VLOOKUP(L5,特性!B:C,2,0)</f>
        <v>601</v>
      </c>
      <c r="N5" s="1" t="str">
        <f t="shared" si="2"/>
        <v>XF13102410601112</v>
      </c>
      <c r="O5" s="1" t="b">
        <f t="shared" si="3"/>
        <v>0</v>
      </c>
      <c r="P5" s="23">
        <v>98</v>
      </c>
      <c r="R5" s="1" t="s">
        <v>61</v>
      </c>
      <c r="S5" s="1" t="s">
        <v>54</v>
      </c>
      <c r="T5" s="1">
        <v>1</v>
      </c>
      <c r="V5" s="1" t="s">
        <v>55</v>
      </c>
    </row>
    <row r="6" spans="1:24" s="1" customFormat="1" x14ac:dyDescent="0.25">
      <c r="A6" s="1">
        <v>5</v>
      </c>
      <c r="B6" s="20" t="s">
        <v>66</v>
      </c>
      <c r="C6" s="1" t="s">
        <v>66</v>
      </c>
      <c r="D6" s="1" t="s">
        <v>11</v>
      </c>
      <c r="E6" s="30" t="str">
        <f>VLOOKUP(D6,商品分类!B:C,2,0)</f>
        <v>113</v>
      </c>
      <c r="F6" s="1" t="s">
        <v>63</v>
      </c>
      <c r="G6" s="30" t="str">
        <f>VLOOKUP(F6,品牌!A:B,2,0)</f>
        <v>JDB</v>
      </c>
      <c r="H6" s="1" t="s">
        <v>64</v>
      </c>
      <c r="I6" s="1" t="str">
        <f t="shared" si="1"/>
        <v>加多宝凉茶植物饮料</v>
      </c>
      <c r="J6" s="1" t="str">
        <f>RIGHT(VLOOKUP(I6,品牌下细分类_系列!F:G,2,0),2)</f>
        <v>15</v>
      </c>
      <c r="K6" s="14" t="s">
        <v>67</v>
      </c>
      <c r="L6" s="1" t="s">
        <v>50</v>
      </c>
      <c r="M6" s="22" t="str">
        <f>VLOOKUP(L6,特性!B:C,2,0)</f>
        <v>100</v>
      </c>
      <c r="N6" s="1" t="str">
        <f t="shared" si="2"/>
        <v>JDB2501515100113</v>
      </c>
      <c r="O6" s="1" t="b">
        <f t="shared" si="3"/>
        <v>0</v>
      </c>
      <c r="P6" s="23">
        <v>45</v>
      </c>
      <c r="R6" s="1" t="s">
        <v>68</v>
      </c>
      <c r="S6" s="1" t="s">
        <v>54</v>
      </c>
      <c r="T6" s="1">
        <v>1</v>
      </c>
      <c r="V6" s="1" t="s">
        <v>65</v>
      </c>
    </row>
    <row r="7" spans="1:24" s="1" customFormat="1" x14ac:dyDescent="0.25">
      <c r="A7" s="1">
        <v>6</v>
      </c>
      <c r="B7" s="20" t="s">
        <v>69</v>
      </c>
      <c r="C7" s="1" t="s">
        <v>69</v>
      </c>
      <c r="D7" s="1" t="s">
        <v>11</v>
      </c>
      <c r="E7" s="30" t="str">
        <f>VLOOKUP(D7,商品分类!B:C,2,0)</f>
        <v>113</v>
      </c>
      <c r="F7" s="1" t="s">
        <v>63</v>
      </c>
      <c r="G7" s="30" t="str">
        <f>VLOOKUP(F7,品牌!A:B,2,0)</f>
        <v>JDB</v>
      </c>
      <c r="H7" s="1" t="s">
        <v>64</v>
      </c>
      <c r="I7" s="1" t="str">
        <f t="shared" si="1"/>
        <v>加多宝凉茶植物饮料</v>
      </c>
      <c r="J7" s="1" t="str">
        <f>RIGHT(VLOOKUP(I7,品牌下细分类_系列!F:G,2,0),2)</f>
        <v>15</v>
      </c>
      <c r="K7" s="14" t="s">
        <v>70</v>
      </c>
      <c r="L7" s="1" t="s">
        <v>50</v>
      </c>
      <c r="M7" s="22" t="str">
        <f>VLOOKUP(L7,特性!B:C,2,0)</f>
        <v>100</v>
      </c>
      <c r="N7" s="1" t="str">
        <f t="shared" si="2"/>
        <v>JDB1001815100113</v>
      </c>
      <c r="O7" s="1" t="b">
        <f t="shared" si="3"/>
        <v>0</v>
      </c>
      <c r="P7" s="23">
        <v>30</v>
      </c>
      <c r="R7" s="1" t="s">
        <v>71</v>
      </c>
      <c r="S7" s="1" t="s">
        <v>54</v>
      </c>
      <c r="T7" s="1">
        <v>1</v>
      </c>
      <c r="V7" s="1" t="s">
        <v>65</v>
      </c>
    </row>
    <row r="8" spans="1:24" s="1" customFormat="1" x14ac:dyDescent="0.25">
      <c r="A8" s="1">
        <v>8</v>
      </c>
      <c r="B8" s="20" t="s">
        <v>77</v>
      </c>
      <c r="C8" s="1" t="s">
        <v>77</v>
      </c>
      <c r="D8" s="1" t="s">
        <v>11</v>
      </c>
      <c r="E8" s="30" t="str">
        <f>VLOOKUP(D8,商品分类!B:C,2,0)</f>
        <v>113</v>
      </c>
      <c r="F8" s="1" t="s">
        <v>73</v>
      </c>
      <c r="G8" s="30" t="str">
        <f>VLOOKUP(F8,品牌!A:B,2,0)</f>
        <v>LBJ</v>
      </c>
      <c r="H8" s="1" t="s">
        <v>50</v>
      </c>
      <c r="I8" s="1" t="str">
        <f t="shared" si="1"/>
        <v>力保健默认</v>
      </c>
      <c r="J8" s="1" t="str">
        <f>RIGHT(VLOOKUP(I8,品牌下细分类_系列!F:G,2,0),2)</f>
        <v>10</v>
      </c>
      <c r="K8" s="14" t="s">
        <v>78</v>
      </c>
      <c r="L8" s="1" t="s">
        <v>50</v>
      </c>
      <c r="M8" s="22" t="str">
        <f>VLOOKUP(L8,特性!B:C,2,0)</f>
        <v>100</v>
      </c>
      <c r="N8" s="1" t="str">
        <f t="shared" si="2"/>
        <v>LBJ1004010100113</v>
      </c>
      <c r="O8" s="1" t="b">
        <f t="shared" si="3"/>
        <v>0</v>
      </c>
      <c r="P8" s="23">
        <v>210</v>
      </c>
      <c r="R8" s="1" t="s">
        <v>79</v>
      </c>
      <c r="S8" s="1" t="s">
        <v>54</v>
      </c>
      <c r="T8" s="1">
        <v>1</v>
      </c>
      <c r="V8" s="1" t="s">
        <v>76</v>
      </c>
    </row>
    <row r="9" spans="1:24" s="1" customFormat="1" x14ac:dyDescent="0.25">
      <c r="A9" s="1">
        <v>9</v>
      </c>
      <c r="B9" s="20" t="s">
        <v>80</v>
      </c>
      <c r="C9" s="1" t="s">
        <v>80</v>
      </c>
      <c r="D9" s="1" t="s">
        <v>11</v>
      </c>
      <c r="E9" s="30" t="str">
        <f>VLOOKUP(D9,商品分类!B:C,2,0)</f>
        <v>113</v>
      </c>
      <c r="F9" s="1" t="s">
        <v>73</v>
      </c>
      <c r="G9" s="30" t="str">
        <f>VLOOKUP(F9,品牌!A:B,2,0)</f>
        <v>LBJ</v>
      </c>
      <c r="H9" s="1" t="s">
        <v>81</v>
      </c>
      <c r="I9" s="1" t="str">
        <f t="shared" si="1"/>
        <v>力保健伊人装</v>
      </c>
      <c r="J9" s="1" t="str">
        <f>RIGHT(VLOOKUP(I9,品牌下细分类_系列!F:G,2,0),2)</f>
        <v>15</v>
      </c>
      <c r="K9" s="14" t="s">
        <v>74</v>
      </c>
      <c r="L9" s="1" t="s">
        <v>50</v>
      </c>
      <c r="M9" s="22" t="str">
        <f>VLOOKUP(L9,特性!B:C,2,0)</f>
        <v>100</v>
      </c>
      <c r="N9" s="1" t="str">
        <f t="shared" si="2"/>
        <v>LBJ1001015100113</v>
      </c>
      <c r="O9" s="1" t="b">
        <f t="shared" si="3"/>
        <v>0</v>
      </c>
      <c r="P9" s="23">
        <v>42</v>
      </c>
      <c r="R9" s="1" t="s">
        <v>82</v>
      </c>
      <c r="S9" s="1" t="s">
        <v>54</v>
      </c>
      <c r="T9" s="1">
        <v>1</v>
      </c>
      <c r="V9" s="1" t="s">
        <v>76</v>
      </c>
    </row>
    <row r="10" spans="1:24" s="1" customFormat="1" x14ac:dyDescent="0.25">
      <c r="A10" s="1">
        <v>10</v>
      </c>
      <c r="B10" s="20" t="s">
        <v>83</v>
      </c>
      <c r="C10" s="1" t="s">
        <v>83</v>
      </c>
      <c r="D10" s="1" t="s">
        <v>11</v>
      </c>
      <c r="E10" s="30" t="str">
        <f>VLOOKUP(D10,商品分类!B:C,2,0)</f>
        <v>113</v>
      </c>
      <c r="F10" s="1" t="s">
        <v>73</v>
      </c>
      <c r="G10" s="30" t="str">
        <f>VLOOKUP(F10,品牌!A:B,2,0)</f>
        <v>LBJ</v>
      </c>
      <c r="H10" s="1" t="s">
        <v>84</v>
      </c>
      <c r="I10" s="1" t="str">
        <f t="shared" si="1"/>
        <v>力保健人参王浆型</v>
      </c>
      <c r="J10" s="1" t="str">
        <f>RIGHT(VLOOKUP(I10,品牌下细分类_系列!F:G,2,0),2)</f>
        <v>20</v>
      </c>
      <c r="K10" s="14" t="s">
        <v>85</v>
      </c>
      <c r="L10" s="1" t="s">
        <v>50</v>
      </c>
      <c r="M10" s="22" t="str">
        <f>VLOOKUP(L10,特性!B:C,2,0)</f>
        <v>100</v>
      </c>
      <c r="N10" s="1" t="str">
        <f t="shared" si="2"/>
        <v>LBJ1005020100113</v>
      </c>
      <c r="O10" s="1" t="b">
        <f t="shared" si="3"/>
        <v>0</v>
      </c>
      <c r="P10" s="23">
        <v>243</v>
      </c>
      <c r="R10" s="1" t="s">
        <v>82</v>
      </c>
      <c r="S10" s="1" t="s">
        <v>54</v>
      </c>
      <c r="T10" s="1">
        <v>1</v>
      </c>
      <c r="V10" s="1" t="s">
        <v>76</v>
      </c>
    </row>
    <row r="11" spans="1:24" s="1" customFormat="1" x14ac:dyDescent="0.25">
      <c r="A11" s="1">
        <v>11</v>
      </c>
      <c r="B11" s="20" t="s">
        <v>86</v>
      </c>
      <c r="C11" s="1" t="s">
        <v>86</v>
      </c>
      <c r="D11" s="1" t="s">
        <v>11</v>
      </c>
      <c r="E11" s="30" t="str">
        <f>VLOOKUP(D11,商品分类!B:C,2,0)</f>
        <v>113</v>
      </c>
      <c r="F11" s="1" t="s">
        <v>87</v>
      </c>
      <c r="G11" s="1" t="str">
        <f>VLOOKUP(F11,品牌!A:B,2,0)</f>
        <v>PML</v>
      </c>
      <c r="H11" s="1" t="s">
        <v>50</v>
      </c>
      <c r="I11" s="1" t="str">
        <f t="shared" si="1"/>
        <v>帕玛拉特圣托默认</v>
      </c>
      <c r="J11" s="1" t="str">
        <f>RIGHT(VLOOKUP(I11,品牌下细分类_系列!F:G,2,0),2)</f>
        <v>10</v>
      </c>
      <c r="K11" s="14" t="s">
        <v>88</v>
      </c>
      <c r="L11" s="1" t="s">
        <v>89</v>
      </c>
      <c r="M11" s="1" t="str">
        <f>VLOOKUP(L11,特性!B:C,2,0)</f>
        <v>120</v>
      </c>
      <c r="N11" s="1" t="str">
        <f t="shared" si="2"/>
        <v>PML0011210120113</v>
      </c>
      <c r="O11" s="1" t="b">
        <f t="shared" si="3"/>
        <v>0</v>
      </c>
      <c r="P11" s="23">
        <v>195</v>
      </c>
      <c r="R11" s="1" t="s">
        <v>90</v>
      </c>
      <c r="S11" s="1" t="s">
        <v>54</v>
      </c>
      <c r="T11" s="1">
        <v>1</v>
      </c>
      <c r="V11" s="1" t="s">
        <v>91</v>
      </c>
    </row>
    <row r="12" spans="1:24" s="1" customFormat="1" x14ac:dyDescent="0.25">
      <c r="A12" s="1">
        <v>12</v>
      </c>
      <c r="B12" s="20" t="s">
        <v>92</v>
      </c>
      <c r="C12" s="1" t="s">
        <v>92</v>
      </c>
      <c r="D12" s="1" t="s">
        <v>11</v>
      </c>
      <c r="E12" s="30" t="str">
        <f>VLOOKUP(D12,商品分类!B:C,2,0)</f>
        <v>113</v>
      </c>
      <c r="F12" s="1" t="s">
        <v>87</v>
      </c>
      <c r="G12" s="1" t="str">
        <f>VLOOKUP(F12,品牌!A:B,2,0)</f>
        <v>PML</v>
      </c>
      <c r="H12" s="1" t="s">
        <v>50</v>
      </c>
      <c r="I12" s="1" t="str">
        <f t="shared" si="1"/>
        <v>帕玛拉特圣托默认</v>
      </c>
      <c r="J12" s="1" t="str">
        <f>RIGHT(VLOOKUP(I12,品牌下细分类_系列!F:G,2,0),2)</f>
        <v>10</v>
      </c>
      <c r="K12" s="14" t="s">
        <v>88</v>
      </c>
      <c r="L12" s="1" t="s">
        <v>93</v>
      </c>
      <c r="M12" s="22" t="str">
        <f>VLOOKUP(L12,特性!B:C,2,0)</f>
        <v>122</v>
      </c>
      <c r="N12" s="1" t="str">
        <f t="shared" si="2"/>
        <v>PML0011210122113</v>
      </c>
      <c r="O12" s="1" t="b">
        <f t="shared" si="3"/>
        <v>0</v>
      </c>
      <c r="P12" s="23">
        <v>195</v>
      </c>
      <c r="R12" s="1" t="s">
        <v>90</v>
      </c>
      <c r="S12" s="1" t="s">
        <v>54</v>
      </c>
      <c r="T12" s="1">
        <v>1</v>
      </c>
      <c r="V12" s="1" t="s">
        <v>91</v>
      </c>
    </row>
    <row r="13" spans="1:24" s="1" customFormat="1" x14ac:dyDescent="0.25">
      <c r="A13" s="1">
        <v>13</v>
      </c>
      <c r="B13" s="20" t="s">
        <v>94</v>
      </c>
      <c r="C13" s="1" t="s">
        <v>94</v>
      </c>
      <c r="D13" s="1" t="s">
        <v>11</v>
      </c>
      <c r="E13" s="30" t="str">
        <f>VLOOKUP(D13,商品分类!B:C,2,0)</f>
        <v>113</v>
      </c>
      <c r="F13" s="1" t="s">
        <v>87</v>
      </c>
      <c r="G13" s="1" t="str">
        <f>VLOOKUP(F13,品牌!A:B,2,0)</f>
        <v>PML</v>
      </c>
      <c r="H13" s="1" t="s">
        <v>50</v>
      </c>
      <c r="I13" s="1" t="str">
        <f t="shared" si="1"/>
        <v>帕玛拉特圣托默认</v>
      </c>
      <c r="J13" s="1" t="str">
        <f>RIGHT(VLOOKUP(I13,品牌下细分类_系列!F:G,2,0),2)</f>
        <v>10</v>
      </c>
      <c r="K13" s="14" t="s">
        <v>88</v>
      </c>
      <c r="L13" s="1" t="s">
        <v>95</v>
      </c>
      <c r="M13" s="1" t="str">
        <f>VLOOKUP(L13,特性!B:C,2,0)</f>
        <v>153</v>
      </c>
      <c r="N13" s="1" t="str">
        <f t="shared" si="2"/>
        <v>PML0011210153113</v>
      </c>
      <c r="O13" s="1" t="b">
        <f t="shared" si="3"/>
        <v>0</v>
      </c>
      <c r="P13" s="23">
        <v>195</v>
      </c>
      <c r="R13" s="1" t="s">
        <v>90</v>
      </c>
      <c r="S13" s="1" t="s">
        <v>54</v>
      </c>
      <c r="T13" s="1">
        <v>1</v>
      </c>
      <c r="V13" s="1" t="s">
        <v>91</v>
      </c>
    </row>
    <row r="14" spans="1:24" s="1" customFormat="1" x14ac:dyDescent="0.25">
      <c r="A14" s="1">
        <v>14</v>
      </c>
      <c r="B14" s="20" t="s">
        <v>96</v>
      </c>
      <c r="C14" s="1" t="s">
        <v>96</v>
      </c>
      <c r="D14" s="1" t="s">
        <v>11</v>
      </c>
      <c r="E14" s="30" t="str">
        <f>VLOOKUP(D14,商品分类!B:C,2,0)</f>
        <v>113</v>
      </c>
      <c r="F14" s="1" t="s">
        <v>87</v>
      </c>
      <c r="G14" s="1" t="str">
        <f>VLOOKUP(F14,品牌!A:B,2,0)</f>
        <v>PML</v>
      </c>
      <c r="H14" s="1" t="s">
        <v>50</v>
      </c>
      <c r="I14" s="1" t="str">
        <f t="shared" si="1"/>
        <v>帕玛拉特圣托默认</v>
      </c>
      <c r="J14" s="1" t="str">
        <f>RIGHT(VLOOKUP(I14,品牌下细分类_系列!F:G,2,0),2)</f>
        <v>10</v>
      </c>
      <c r="K14" s="14" t="s">
        <v>88</v>
      </c>
      <c r="L14" s="1" t="s">
        <v>97</v>
      </c>
      <c r="M14" s="22" t="str">
        <f>VLOOKUP(L14,特性!B:C,2,0)</f>
        <v>143</v>
      </c>
      <c r="N14" s="1" t="str">
        <f t="shared" si="2"/>
        <v>PML0011210143113</v>
      </c>
      <c r="O14" s="1" t="b">
        <f t="shared" si="3"/>
        <v>0</v>
      </c>
      <c r="P14" s="23">
        <v>195</v>
      </c>
      <c r="R14" s="1" t="s">
        <v>90</v>
      </c>
      <c r="S14" s="1" t="s">
        <v>54</v>
      </c>
      <c r="T14" s="1">
        <v>1</v>
      </c>
      <c r="V14" s="1" t="s">
        <v>91</v>
      </c>
    </row>
    <row r="15" spans="1:24" s="1" customFormat="1" x14ac:dyDescent="0.25">
      <c r="A15" s="1">
        <v>15</v>
      </c>
      <c r="B15" s="20" t="s">
        <v>98</v>
      </c>
      <c r="C15" s="1" t="s">
        <v>98</v>
      </c>
      <c r="D15" s="1" t="s">
        <v>11</v>
      </c>
      <c r="E15" s="30" t="str">
        <f>VLOOKUP(D15,商品分类!B:C,2,0)</f>
        <v>113</v>
      </c>
      <c r="F15" s="1" t="s">
        <v>87</v>
      </c>
      <c r="G15" s="1" t="str">
        <f>VLOOKUP(F15,品牌!A:B,2,0)</f>
        <v>PML</v>
      </c>
      <c r="H15" s="1" t="s">
        <v>50</v>
      </c>
      <c r="I15" s="1" t="str">
        <f t="shared" si="1"/>
        <v>帕玛拉特圣托默认</v>
      </c>
      <c r="J15" s="1" t="str">
        <f>RIGHT(VLOOKUP(I15,品牌下细分类_系列!F:G,2,0),2)</f>
        <v>10</v>
      </c>
      <c r="K15" s="14" t="s">
        <v>88</v>
      </c>
      <c r="L15" s="1" t="s">
        <v>99</v>
      </c>
      <c r="M15" s="1" t="str">
        <f>VLOOKUP(L15,特性!B:C,2,0)</f>
        <v>154</v>
      </c>
      <c r="N15" s="1" t="str">
        <f t="shared" si="2"/>
        <v>PML0011210154113</v>
      </c>
      <c r="O15" s="1" t="b">
        <f t="shared" si="3"/>
        <v>0</v>
      </c>
      <c r="P15" s="23">
        <v>195</v>
      </c>
      <c r="R15" s="1" t="s">
        <v>90</v>
      </c>
      <c r="S15" s="1" t="s">
        <v>54</v>
      </c>
      <c r="T15" s="1">
        <v>1</v>
      </c>
      <c r="V15" s="1" t="s">
        <v>91</v>
      </c>
    </row>
    <row r="16" spans="1:24" s="1" customFormat="1" x14ac:dyDescent="0.25">
      <c r="A16" s="1">
        <v>16</v>
      </c>
      <c r="B16" s="20" t="s">
        <v>100</v>
      </c>
      <c r="C16" s="1" t="s">
        <v>100</v>
      </c>
      <c r="D16" s="1" t="s">
        <v>11</v>
      </c>
      <c r="E16" s="30" t="str">
        <f>VLOOKUP(D16,商品分类!B:C,2,0)</f>
        <v>113</v>
      </c>
      <c r="F16" s="1" t="s">
        <v>87</v>
      </c>
      <c r="G16" s="1" t="str">
        <f>VLOOKUP(F16,品牌!A:B,2,0)</f>
        <v>PML</v>
      </c>
      <c r="H16" s="1" t="s">
        <v>50</v>
      </c>
      <c r="I16" s="1" t="str">
        <f t="shared" si="1"/>
        <v>帕玛拉特圣托默认</v>
      </c>
      <c r="J16" s="1" t="str">
        <f>RIGHT(VLOOKUP(I16,品牌下细分类_系列!F:G,2,0),2)</f>
        <v>10</v>
      </c>
      <c r="K16" s="14" t="s">
        <v>88</v>
      </c>
      <c r="L16" s="1" t="s">
        <v>101</v>
      </c>
      <c r="M16" s="22" t="str">
        <f>VLOOKUP(L16,特性!B:C,2,0)</f>
        <v>130</v>
      </c>
      <c r="N16" s="1" t="str">
        <f t="shared" si="2"/>
        <v>PML0011210130113</v>
      </c>
      <c r="O16" s="1" t="b">
        <f t="shared" si="3"/>
        <v>0</v>
      </c>
      <c r="P16" s="23">
        <v>195</v>
      </c>
      <c r="R16" s="1" t="s">
        <v>90</v>
      </c>
      <c r="S16" s="1" t="s">
        <v>54</v>
      </c>
      <c r="T16" s="1">
        <v>1</v>
      </c>
      <c r="V16" s="1" t="s">
        <v>91</v>
      </c>
    </row>
    <row r="17" spans="1:22" s="1" customFormat="1" x14ac:dyDescent="0.25">
      <c r="A17" s="1">
        <v>17</v>
      </c>
      <c r="B17" s="20" t="s">
        <v>102</v>
      </c>
      <c r="C17" s="1" t="s">
        <v>102</v>
      </c>
      <c r="D17" s="1" t="s">
        <v>11</v>
      </c>
      <c r="E17" s="30" t="str">
        <f>VLOOKUP(D17,商品分类!B:C,2,0)</f>
        <v>113</v>
      </c>
      <c r="F17" s="1" t="s">
        <v>87</v>
      </c>
      <c r="G17" s="1" t="str">
        <f>VLOOKUP(F17,品牌!A:B,2,0)</f>
        <v>PML</v>
      </c>
      <c r="H17" s="1" t="s">
        <v>50</v>
      </c>
      <c r="I17" s="1" t="str">
        <f t="shared" si="1"/>
        <v>帕玛拉特圣托默认</v>
      </c>
      <c r="J17" s="1" t="str">
        <f>RIGHT(VLOOKUP(I17,品牌下细分类_系列!F:G,2,0),2)</f>
        <v>10</v>
      </c>
      <c r="K17" s="14" t="s">
        <v>88</v>
      </c>
      <c r="L17" s="1" t="s">
        <v>103</v>
      </c>
      <c r="M17" s="1" t="str">
        <f>VLOOKUP(L17,特性!B:C,2,0)</f>
        <v>149</v>
      </c>
      <c r="N17" s="1" t="str">
        <f t="shared" si="2"/>
        <v>PML0011210149113</v>
      </c>
      <c r="O17" s="1" t="b">
        <f t="shared" si="3"/>
        <v>0</v>
      </c>
      <c r="P17" s="23">
        <v>195</v>
      </c>
      <c r="R17" s="1" t="s">
        <v>90</v>
      </c>
      <c r="S17" s="1" t="s">
        <v>54</v>
      </c>
      <c r="T17" s="1">
        <v>1</v>
      </c>
      <c r="V17" s="1" t="s">
        <v>91</v>
      </c>
    </row>
    <row r="18" spans="1:22" s="1" customFormat="1" x14ac:dyDescent="0.25">
      <c r="A18" s="1">
        <v>18</v>
      </c>
      <c r="B18" s="20" t="s">
        <v>104</v>
      </c>
      <c r="C18" s="1" t="s">
        <v>104</v>
      </c>
      <c r="D18" s="1" t="s">
        <v>11</v>
      </c>
      <c r="E18" s="30" t="str">
        <f>VLOOKUP(D18,商品分类!B:C,2,0)</f>
        <v>113</v>
      </c>
      <c r="F18" s="1" t="s">
        <v>87</v>
      </c>
      <c r="G18" s="1" t="str">
        <f>VLOOKUP(F18,品牌!A:B,2,0)</f>
        <v>PML</v>
      </c>
      <c r="H18" s="1" t="s">
        <v>50</v>
      </c>
      <c r="I18" s="1" t="str">
        <f t="shared" si="1"/>
        <v>帕玛拉特圣托默认</v>
      </c>
      <c r="J18" s="1" t="str">
        <f>RIGHT(VLOOKUP(I18,品牌下细分类_系列!F:G,2,0),2)</f>
        <v>10</v>
      </c>
      <c r="K18" s="14" t="s">
        <v>88</v>
      </c>
      <c r="L18" s="1" t="s">
        <v>105</v>
      </c>
      <c r="M18" s="1" t="str">
        <f>VLOOKUP(L18,特性!B:C,2,0)</f>
        <v>150</v>
      </c>
      <c r="N18" s="1" t="str">
        <f t="shared" si="2"/>
        <v>PML0011210150113</v>
      </c>
      <c r="O18" s="1" t="b">
        <f t="shared" si="3"/>
        <v>0</v>
      </c>
      <c r="P18" s="23">
        <v>195</v>
      </c>
      <c r="R18" s="1" t="s">
        <v>90</v>
      </c>
      <c r="S18" s="1" t="s">
        <v>54</v>
      </c>
      <c r="T18" s="1">
        <v>1</v>
      </c>
      <c r="V18" s="36" t="s">
        <v>91</v>
      </c>
    </row>
    <row r="19" spans="1:22" s="1" customFormat="1" x14ac:dyDescent="0.25">
      <c r="A19" s="1">
        <v>19</v>
      </c>
      <c r="B19" s="20" t="s">
        <v>106</v>
      </c>
      <c r="C19" s="1" t="s">
        <v>106</v>
      </c>
      <c r="D19" s="1" t="s">
        <v>11</v>
      </c>
      <c r="E19" s="30" t="str">
        <f>VLOOKUP(D19,商品分类!B:C,2,0)</f>
        <v>113</v>
      </c>
      <c r="F19" s="1" t="s">
        <v>87</v>
      </c>
      <c r="G19" s="1" t="str">
        <f>VLOOKUP(F19,品牌!A:B,2,0)</f>
        <v>PML</v>
      </c>
      <c r="H19" s="1" t="s">
        <v>50</v>
      </c>
      <c r="I19" s="1" t="str">
        <f t="shared" si="1"/>
        <v>帕玛拉特圣托默认</v>
      </c>
      <c r="J19" s="1" t="str">
        <f>RIGHT(VLOOKUP(I19,品牌下细分类_系列!F:G,2,0),2)</f>
        <v>10</v>
      </c>
      <c r="K19" s="14" t="s">
        <v>88</v>
      </c>
      <c r="L19" s="1" t="s">
        <v>107</v>
      </c>
      <c r="M19" s="1" t="str">
        <f>VLOOKUP(L19,特性!B:C,2,0)</f>
        <v>134</v>
      </c>
      <c r="N19" s="1" t="str">
        <f t="shared" si="2"/>
        <v>PML0011210134113</v>
      </c>
      <c r="O19" s="1" t="b">
        <f t="shared" si="3"/>
        <v>0</v>
      </c>
      <c r="P19" s="23">
        <v>195</v>
      </c>
      <c r="R19" s="1" t="s">
        <v>90</v>
      </c>
      <c r="S19" s="1" t="s">
        <v>54</v>
      </c>
      <c r="T19" s="1">
        <v>1</v>
      </c>
      <c r="V19" s="36" t="s">
        <v>91</v>
      </c>
    </row>
    <row r="20" spans="1:22" s="1" customFormat="1" x14ac:dyDescent="0.25">
      <c r="A20" s="1">
        <v>20</v>
      </c>
      <c r="B20" s="20" t="s">
        <v>108</v>
      </c>
      <c r="C20" s="1" t="s">
        <v>108</v>
      </c>
      <c r="D20" s="1" t="s">
        <v>11</v>
      </c>
      <c r="E20" s="30" t="str">
        <f>VLOOKUP(D20,商品分类!B:C,2,0)</f>
        <v>113</v>
      </c>
      <c r="F20" s="1" t="s">
        <v>87</v>
      </c>
      <c r="G20" s="1" t="str">
        <f>VLOOKUP(F20,品牌!A:B,2,0)</f>
        <v>PML</v>
      </c>
      <c r="H20" s="1" t="s">
        <v>50</v>
      </c>
      <c r="I20" s="1" t="str">
        <f t="shared" si="1"/>
        <v>帕玛拉特圣托默认</v>
      </c>
      <c r="J20" s="1" t="str">
        <f>RIGHT(VLOOKUP(I20,品牌下细分类_系列!F:G,2,0),2)</f>
        <v>10</v>
      </c>
      <c r="K20" s="14" t="s">
        <v>88</v>
      </c>
      <c r="L20" s="1" t="s">
        <v>109</v>
      </c>
      <c r="M20" s="22" t="str">
        <f>VLOOKUP(L20,特性!B:C,2,0)</f>
        <v>144</v>
      </c>
      <c r="N20" s="1" t="str">
        <f t="shared" si="2"/>
        <v>PML0011210144113</v>
      </c>
      <c r="O20" s="1" t="b">
        <f t="shared" si="3"/>
        <v>0</v>
      </c>
      <c r="P20" s="23">
        <v>195</v>
      </c>
      <c r="R20" s="1" t="s">
        <v>90</v>
      </c>
      <c r="S20" s="1" t="s">
        <v>54</v>
      </c>
      <c r="T20" s="1">
        <v>1</v>
      </c>
      <c r="V20" s="36" t="s">
        <v>91</v>
      </c>
    </row>
    <row r="21" spans="1:22" s="1" customFormat="1" ht="15" x14ac:dyDescent="0.25">
      <c r="A21" s="1">
        <v>21</v>
      </c>
      <c r="B21" s="20" t="s">
        <v>110</v>
      </c>
      <c r="C21" s="1" t="s">
        <v>110</v>
      </c>
      <c r="D21" s="1" t="s">
        <v>11</v>
      </c>
      <c r="E21" s="30" t="str">
        <f>VLOOKUP(D21,商品分类!B:C,2,0)</f>
        <v>113</v>
      </c>
      <c r="F21" s="1" t="s">
        <v>111</v>
      </c>
      <c r="G21" s="1" t="str">
        <f>VLOOKUP(F21,品牌!A:B,2,0)</f>
        <v>TOC</v>
      </c>
      <c r="H21" s="1" t="s">
        <v>112</v>
      </c>
      <c r="I21" s="1" t="str">
        <f t="shared" si="1"/>
        <v>天喔茶庄C满E</v>
      </c>
      <c r="J21" s="1" t="str">
        <f>RIGHT(VLOOKUP(I21,品牌下细分类_系列!F:G,2,0),2)</f>
        <v>15</v>
      </c>
      <c r="K21" s="14" t="s">
        <v>113</v>
      </c>
      <c r="L21" s="1" t="s">
        <v>97</v>
      </c>
      <c r="M21" s="1" t="str">
        <f>VLOOKUP(L21,特性!B:C,2,0)</f>
        <v>143</v>
      </c>
      <c r="N21" s="1" t="str">
        <f t="shared" si="2"/>
        <v>TOC5001515143113</v>
      </c>
      <c r="O21" s="1" t="b">
        <f t="shared" si="3"/>
        <v>0</v>
      </c>
      <c r="P21" s="23">
        <v>41</v>
      </c>
      <c r="R21" s="1" t="s">
        <v>114</v>
      </c>
      <c r="S21" s="1" t="s">
        <v>54</v>
      </c>
      <c r="T21" s="1">
        <v>1</v>
      </c>
      <c r="V21" s="25" t="s">
        <v>115</v>
      </c>
    </row>
    <row r="22" spans="1:22" s="1" customFormat="1" ht="15" x14ac:dyDescent="0.25">
      <c r="A22" s="1">
        <v>22</v>
      </c>
      <c r="B22" s="20" t="s">
        <v>116</v>
      </c>
      <c r="C22" s="1" t="s">
        <v>116</v>
      </c>
      <c r="D22" s="1" t="s">
        <v>11</v>
      </c>
      <c r="E22" s="30" t="str">
        <f>VLOOKUP(D22,商品分类!B:C,2,0)</f>
        <v>113</v>
      </c>
      <c r="F22" s="1" t="s">
        <v>111</v>
      </c>
      <c r="G22" s="1" t="str">
        <f>VLOOKUP(F22,品牌!A:B,2,0)</f>
        <v>TOC</v>
      </c>
      <c r="H22" s="1" t="s">
        <v>112</v>
      </c>
      <c r="I22" s="1" t="str">
        <f t="shared" si="1"/>
        <v>天喔茶庄C满E</v>
      </c>
      <c r="J22" s="1" t="str">
        <f>RIGHT(VLOOKUP(I22,品牌下细分类_系列!F:G,2,0),2)</f>
        <v>15</v>
      </c>
      <c r="K22" s="14" t="s">
        <v>113</v>
      </c>
      <c r="L22" s="1" t="s">
        <v>117</v>
      </c>
      <c r="M22" s="1" t="str">
        <f>VLOOKUP(L22,特性!B:C,2,0)</f>
        <v>121</v>
      </c>
      <c r="N22" s="1" t="str">
        <f t="shared" si="2"/>
        <v>TOC5001515121113</v>
      </c>
      <c r="O22" s="1" t="b">
        <f t="shared" si="3"/>
        <v>0</v>
      </c>
      <c r="P22" s="23">
        <v>41</v>
      </c>
      <c r="R22" s="1" t="s">
        <v>114</v>
      </c>
      <c r="S22" s="1" t="s">
        <v>54</v>
      </c>
      <c r="T22" s="1">
        <v>1</v>
      </c>
      <c r="V22" s="25" t="s">
        <v>115</v>
      </c>
    </row>
    <row r="23" spans="1:22" s="1" customFormat="1" ht="15" x14ac:dyDescent="0.25">
      <c r="A23" s="1">
        <v>23</v>
      </c>
      <c r="B23" s="20" t="s">
        <v>118</v>
      </c>
      <c r="C23" s="1" t="s">
        <v>118</v>
      </c>
      <c r="D23" s="1" t="s">
        <v>11</v>
      </c>
      <c r="E23" s="30" t="str">
        <f>VLOOKUP(D23,商品分类!B:C,2,0)</f>
        <v>113</v>
      </c>
      <c r="F23" s="1" t="s">
        <v>111</v>
      </c>
      <c r="G23" s="1" t="str">
        <f>VLOOKUP(F23,品牌!A:B,2,0)</f>
        <v>TOC</v>
      </c>
      <c r="H23" s="1" t="s">
        <v>112</v>
      </c>
      <c r="I23" s="1" t="str">
        <f t="shared" si="1"/>
        <v>天喔茶庄C满E</v>
      </c>
      <c r="J23" s="1" t="str">
        <f>RIGHT(VLOOKUP(I23,品牌下细分类_系列!F:G,2,0),2)</f>
        <v>15</v>
      </c>
      <c r="K23" s="14" t="s">
        <v>113</v>
      </c>
      <c r="L23" s="1" t="s">
        <v>119</v>
      </c>
      <c r="M23" s="22" t="str">
        <f>VLOOKUP(L23,特性!B:C,2,0)</f>
        <v>141</v>
      </c>
      <c r="N23" s="1" t="str">
        <f t="shared" si="2"/>
        <v>TOC5001515141113</v>
      </c>
      <c r="O23" s="1" t="b">
        <f t="shared" si="3"/>
        <v>0</v>
      </c>
      <c r="P23" s="23">
        <v>41</v>
      </c>
      <c r="R23" s="1" t="s">
        <v>114</v>
      </c>
      <c r="S23" s="1" t="s">
        <v>54</v>
      </c>
      <c r="T23" s="1">
        <v>1</v>
      </c>
      <c r="V23" s="25" t="s">
        <v>115</v>
      </c>
    </row>
    <row r="24" spans="1:22" s="1" customFormat="1" ht="15" x14ac:dyDescent="0.25">
      <c r="A24" s="1">
        <v>24</v>
      </c>
      <c r="B24" s="20" t="s">
        <v>120</v>
      </c>
      <c r="C24" s="1" t="s">
        <v>120</v>
      </c>
      <c r="D24" s="1" t="s">
        <v>11</v>
      </c>
      <c r="E24" s="30" t="str">
        <f>VLOOKUP(D24,商品分类!B:C,2,0)</f>
        <v>113</v>
      </c>
      <c r="F24" s="1" t="s">
        <v>111</v>
      </c>
      <c r="G24" s="1" t="str">
        <f>VLOOKUP(F24,品牌!A:B,2,0)</f>
        <v>TOC</v>
      </c>
      <c r="H24" s="1" t="s">
        <v>112</v>
      </c>
      <c r="I24" s="1" t="str">
        <f t="shared" si="1"/>
        <v>天喔茶庄C满E</v>
      </c>
      <c r="J24" s="1" t="str">
        <f>RIGHT(VLOOKUP(I24,品牌下细分类_系列!F:G,2,0),2)</f>
        <v>15</v>
      </c>
      <c r="K24" s="14" t="s">
        <v>113</v>
      </c>
      <c r="L24" s="1" t="s">
        <v>121</v>
      </c>
      <c r="M24" s="22" t="str">
        <f>VLOOKUP(L24,特性!B:C,2,0)</f>
        <v>124</v>
      </c>
      <c r="N24" s="1" t="str">
        <f t="shared" si="2"/>
        <v>TOC5001515124113</v>
      </c>
      <c r="O24" s="1" t="b">
        <f t="shared" si="3"/>
        <v>0</v>
      </c>
      <c r="P24" s="23">
        <v>41</v>
      </c>
      <c r="R24" s="1" t="s">
        <v>114</v>
      </c>
      <c r="S24" s="1" t="s">
        <v>54</v>
      </c>
      <c r="T24" s="1">
        <v>1</v>
      </c>
      <c r="V24" s="25" t="s">
        <v>115</v>
      </c>
    </row>
    <row r="25" spans="1:22" s="1" customFormat="1" ht="15" x14ac:dyDescent="0.25">
      <c r="A25" s="1">
        <v>25</v>
      </c>
      <c r="B25" s="20" t="s">
        <v>122</v>
      </c>
      <c r="C25" s="1" t="s">
        <v>122</v>
      </c>
      <c r="D25" s="1" t="s">
        <v>11</v>
      </c>
      <c r="E25" s="30" t="str">
        <f>VLOOKUP(D25,商品分类!B:C,2,0)</f>
        <v>113</v>
      </c>
      <c r="F25" s="1" t="s">
        <v>111</v>
      </c>
      <c r="G25" s="1" t="str">
        <f>VLOOKUP(F25,品牌!A:B,2,0)</f>
        <v>TOC</v>
      </c>
      <c r="H25" s="1" t="s">
        <v>112</v>
      </c>
      <c r="I25" s="1" t="str">
        <f t="shared" si="1"/>
        <v>天喔茶庄C满E</v>
      </c>
      <c r="J25" s="1" t="str">
        <f>RIGHT(VLOOKUP(I25,品牌下细分类_系列!F:G,2,0),2)</f>
        <v>15</v>
      </c>
      <c r="K25" s="14" t="s">
        <v>113</v>
      </c>
      <c r="L25" s="1" t="s">
        <v>123</v>
      </c>
      <c r="M25" s="22" t="str">
        <f>VLOOKUP(L25,特性!B:C,2,0)</f>
        <v>123</v>
      </c>
      <c r="N25" s="1" t="str">
        <f t="shared" si="2"/>
        <v>TOC5001515123113</v>
      </c>
      <c r="O25" s="1" t="b">
        <f t="shared" si="3"/>
        <v>0</v>
      </c>
      <c r="P25" s="23">
        <v>41</v>
      </c>
      <c r="R25" s="1" t="s">
        <v>114</v>
      </c>
      <c r="S25" s="1" t="s">
        <v>54</v>
      </c>
      <c r="T25" s="1">
        <v>1</v>
      </c>
      <c r="V25" s="25" t="s">
        <v>115</v>
      </c>
    </row>
    <row r="26" spans="1:22" s="1" customFormat="1" ht="15" x14ac:dyDescent="0.25">
      <c r="A26" s="1">
        <v>26</v>
      </c>
      <c r="B26" s="20" t="s">
        <v>124</v>
      </c>
      <c r="C26" s="1" t="s">
        <v>124</v>
      </c>
      <c r="D26" s="1" t="s">
        <v>11</v>
      </c>
      <c r="E26" s="30" t="str">
        <f>VLOOKUP(D26,商品分类!B:C,2,0)</f>
        <v>113</v>
      </c>
      <c r="F26" s="1" t="s">
        <v>111</v>
      </c>
      <c r="G26" s="1" t="str">
        <f>VLOOKUP(F26,品牌!A:B,2,0)</f>
        <v>TOC</v>
      </c>
      <c r="H26" s="1" t="s">
        <v>125</v>
      </c>
      <c r="I26" s="1" t="str">
        <f t="shared" si="1"/>
        <v>天喔茶庄蜂蜜柚子茶</v>
      </c>
      <c r="J26" s="1" t="str">
        <f>RIGHT(VLOOKUP(I26,品牌下细分类_系列!F:G,2,0),2)</f>
        <v>20</v>
      </c>
      <c r="K26" s="14" t="s">
        <v>126</v>
      </c>
      <c r="L26" s="1" t="s">
        <v>127</v>
      </c>
      <c r="M26" s="1" t="str">
        <f>VLOOKUP(L26,特性!B:C,2,0)</f>
        <v>102</v>
      </c>
      <c r="N26" s="1" t="str">
        <f t="shared" si="2"/>
        <v>TOC2501620102113</v>
      </c>
      <c r="O26" s="1" t="b">
        <f t="shared" si="3"/>
        <v>0</v>
      </c>
      <c r="P26" s="23">
        <v>18</v>
      </c>
      <c r="R26" s="1" t="s">
        <v>128</v>
      </c>
      <c r="S26" s="1" t="s">
        <v>54</v>
      </c>
      <c r="T26" s="1">
        <v>1</v>
      </c>
      <c r="V26" s="25" t="s">
        <v>115</v>
      </c>
    </row>
    <row r="27" spans="1:22" s="1" customFormat="1" ht="15" x14ac:dyDescent="0.25">
      <c r="A27" s="1">
        <v>27</v>
      </c>
      <c r="B27" s="20" t="s">
        <v>129</v>
      </c>
      <c r="C27" s="1" t="s">
        <v>129</v>
      </c>
      <c r="D27" s="1" t="s">
        <v>11</v>
      </c>
      <c r="E27" s="30" t="str">
        <f>VLOOKUP(D27,商品分类!B:C,2,0)</f>
        <v>113</v>
      </c>
      <c r="F27" s="1" t="s">
        <v>111</v>
      </c>
      <c r="G27" s="1" t="str">
        <f>VLOOKUP(F27,品牌!A:B,2,0)</f>
        <v>TOC</v>
      </c>
      <c r="H27" s="1" t="s">
        <v>125</v>
      </c>
      <c r="I27" s="1" t="str">
        <f t="shared" si="1"/>
        <v>天喔茶庄蜂蜜柚子茶</v>
      </c>
      <c r="J27" s="1" t="str">
        <f>RIGHT(VLOOKUP(I27,品牌下细分类_系列!F:G,2,0),2)</f>
        <v>20</v>
      </c>
      <c r="K27" s="14" t="s">
        <v>130</v>
      </c>
      <c r="L27" s="1" t="s">
        <v>127</v>
      </c>
      <c r="M27" s="1" t="str">
        <f>VLOOKUP(L27,特性!B:C,2,0)</f>
        <v>102</v>
      </c>
      <c r="N27" s="1" t="str">
        <f t="shared" si="2"/>
        <v>TOC3501220102113</v>
      </c>
      <c r="O27" s="1" t="b">
        <f t="shared" si="3"/>
        <v>0</v>
      </c>
      <c r="P27" s="23">
        <v>32</v>
      </c>
      <c r="R27" s="1" t="s">
        <v>131</v>
      </c>
      <c r="S27" s="1" t="s">
        <v>54</v>
      </c>
      <c r="T27" s="1">
        <v>1</v>
      </c>
      <c r="V27" s="25" t="s">
        <v>115</v>
      </c>
    </row>
    <row r="28" spans="1:22" s="1" customFormat="1" ht="15" x14ac:dyDescent="0.25">
      <c r="A28" s="1">
        <v>28</v>
      </c>
      <c r="B28" s="20" t="s">
        <v>132</v>
      </c>
      <c r="C28" s="1" t="s">
        <v>132</v>
      </c>
      <c r="D28" s="1" t="s">
        <v>11</v>
      </c>
      <c r="E28" s="30" t="str">
        <f>VLOOKUP(D28,商品分类!B:C,2,0)</f>
        <v>113</v>
      </c>
      <c r="F28" s="1" t="s">
        <v>111</v>
      </c>
      <c r="G28" s="1" t="str">
        <f>VLOOKUP(F28,品牌!A:B,2,0)</f>
        <v>TOC</v>
      </c>
      <c r="H28" s="1" t="s">
        <v>125</v>
      </c>
      <c r="I28" s="1" t="str">
        <f t="shared" si="1"/>
        <v>天喔茶庄蜂蜜柚子茶</v>
      </c>
      <c r="J28" s="1" t="str">
        <f>RIGHT(VLOOKUP(I28,品牌下细分类_系列!F:G,2,0),2)</f>
        <v>20</v>
      </c>
      <c r="K28" s="14" t="s">
        <v>113</v>
      </c>
      <c r="L28" s="1" t="s">
        <v>127</v>
      </c>
      <c r="M28" s="22" t="str">
        <f>VLOOKUP(L28,特性!B:C,2,0)</f>
        <v>102</v>
      </c>
      <c r="N28" s="1" t="str">
        <f t="shared" si="2"/>
        <v>TOC5001520102113</v>
      </c>
      <c r="O28" s="1" t="b">
        <f t="shared" si="3"/>
        <v>0</v>
      </c>
      <c r="P28" s="23">
        <v>41</v>
      </c>
      <c r="R28" s="1" t="s">
        <v>114</v>
      </c>
      <c r="S28" s="1" t="s">
        <v>54</v>
      </c>
      <c r="T28" s="1">
        <v>1</v>
      </c>
      <c r="V28" s="25" t="s">
        <v>115</v>
      </c>
    </row>
    <row r="29" spans="1:22" s="1" customFormat="1" ht="15" x14ac:dyDescent="0.25">
      <c r="A29" s="1">
        <v>29</v>
      </c>
      <c r="B29" s="20" t="s">
        <v>133</v>
      </c>
      <c r="C29" s="1" t="s">
        <v>133</v>
      </c>
      <c r="D29" s="1" t="s">
        <v>11</v>
      </c>
      <c r="E29" s="30" t="str">
        <f>VLOOKUP(D29,商品分类!B:C,2,0)</f>
        <v>113</v>
      </c>
      <c r="F29" s="1" t="s">
        <v>111</v>
      </c>
      <c r="G29" s="1" t="str">
        <f>VLOOKUP(F29,品牌!A:B,2,0)</f>
        <v>TOC</v>
      </c>
      <c r="H29" s="1" t="s">
        <v>125</v>
      </c>
      <c r="I29" s="1" t="str">
        <f t="shared" si="1"/>
        <v>天喔茶庄蜂蜜柚子茶</v>
      </c>
      <c r="J29" s="1" t="str">
        <f>RIGHT(VLOOKUP(I29,品牌下细分类_系列!F:G,2,0),2)</f>
        <v>20</v>
      </c>
      <c r="K29" s="14" t="s">
        <v>113</v>
      </c>
      <c r="L29" s="1" t="s">
        <v>134</v>
      </c>
      <c r="M29" s="22" t="str">
        <f>VLOOKUP(L29,特性!B:C,2,0)</f>
        <v>125</v>
      </c>
      <c r="N29" s="1" t="str">
        <f t="shared" si="2"/>
        <v>TOC5001520125113</v>
      </c>
      <c r="O29" s="1" t="b">
        <f t="shared" si="3"/>
        <v>0</v>
      </c>
      <c r="P29" s="23">
        <v>41</v>
      </c>
      <c r="R29" s="1" t="s">
        <v>114</v>
      </c>
      <c r="S29" s="1" t="s">
        <v>54</v>
      </c>
      <c r="T29" s="1">
        <v>1</v>
      </c>
      <c r="V29" s="25" t="s">
        <v>115</v>
      </c>
    </row>
    <row r="30" spans="1:22" s="1" customFormat="1" ht="15" x14ac:dyDescent="0.25">
      <c r="A30" s="1">
        <v>30</v>
      </c>
      <c r="B30" s="20" t="s">
        <v>135</v>
      </c>
      <c r="C30" s="1" t="s">
        <v>135</v>
      </c>
      <c r="D30" s="1" t="s">
        <v>11</v>
      </c>
      <c r="E30" s="30" t="str">
        <f>VLOOKUP(D30,商品分类!B:C,2,0)</f>
        <v>113</v>
      </c>
      <c r="F30" s="1" t="s">
        <v>111</v>
      </c>
      <c r="G30" s="1" t="str">
        <f>VLOOKUP(F30,品牌!A:B,2,0)</f>
        <v>TOC</v>
      </c>
      <c r="H30" s="1" t="s">
        <v>125</v>
      </c>
      <c r="I30" s="1" t="str">
        <f t="shared" si="1"/>
        <v>天喔茶庄蜂蜜柚子茶</v>
      </c>
      <c r="J30" s="1" t="str">
        <f>RIGHT(VLOOKUP(I30,品牌下细分类_系列!F:G,2,0),2)</f>
        <v>20</v>
      </c>
      <c r="K30" s="14" t="s">
        <v>113</v>
      </c>
      <c r="L30" s="1" t="s">
        <v>136</v>
      </c>
      <c r="M30" s="1" t="str">
        <f>VLOOKUP(L30,特性!B:C,2,0)</f>
        <v>126</v>
      </c>
      <c r="N30" s="1" t="str">
        <f t="shared" si="2"/>
        <v>TOC5001520126113</v>
      </c>
      <c r="O30" s="1" t="b">
        <f t="shared" si="3"/>
        <v>0</v>
      </c>
      <c r="P30" s="23">
        <v>41</v>
      </c>
      <c r="R30" s="1" t="s">
        <v>114</v>
      </c>
      <c r="S30" s="1" t="s">
        <v>54</v>
      </c>
      <c r="T30" s="1">
        <v>1</v>
      </c>
      <c r="V30" s="25" t="s">
        <v>115</v>
      </c>
    </row>
    <row r="31" spans="1:22" s="1" customFormat="1" ht="15" x14ac:dyDescent="0.25">
      <c r="A31" s="1">
        <v>31</v>
      </c>
      <c r="B31" s="20" t="s">
        <v>137</v>
      </c>
      <c r="C31" s="1" t="s">
        <v>137</v>
      </c>
      <c r="D31" s="1" t="s">
        <v>11</v>
      </c>
      <c r="E31" s="30" t="str">
        <f>VLOOKUP(D31,商品分类!B:C,2,0)</f>
        <v>113</v>
      </c>
      <c r="F31" s="1" t="s">
        <v>111</v>
      </c>
      <c r="G31" s="1" t="str">
        <f>VLOOKUP(F31,品牌!A:B,2,0)</f>
        <v>TOC</v>
      </c>
      <c r="H31" s="1" t="s">
        <v>125</v>
      </c>
      <c r="I31" s="1" t="str">
        <f t="shared" si="1"/>
        <v>天喔茶庄蜂蜜柚子茶</v>
      </c>
      <c r="J31" s="1" t="str">
        <f>RIGHT(VLOOKUP(I31,品牌下细分类_系列!F:G,2,0),2)</f>
        <v>20</v>
      </c>
      <c r="K31" s="14" t="s">
        <v>138</v>
      </c>
      <c r="L31" s="1" t="s">
        <v>127</v>
      </c>
      <c r="M31" s="22" t="str">
        <f>VLOOKUP(L31,特性!B:C,2,0)</f>
        <v>102</v>
      </c>
      <c r="N31" s="1" t="str">
        <f t="shared" si="2"/>
        <v>TOC1250620102113</v>
      </c>
      <c r="O31" s="1" t="b">
        <f t="shared" si="3"/>
        <v>0</v>
      </c>
      <c r="P31" s="23">
        <v>38</v>
      </c>
      <c r="R31" s="1" t="s">
        <v>139</v>
      </c>
      <c r="S31" s="1" t="s">
        <v>54</v>
      </c>
      <c r="T31" s="1">
        <v>1</v>
      </c>
      <c r="V31" s="25" t="s">
        <v>115</v>
      </c>
    </row>
    <row r="32" spans="1:22" s="1" customFormat="1" ht="15" x14ac:dyDescent="0.25">
      <c r="A32" s="1">
        <v>32</v>
      </c>
      <c r="B32" s="20" t="s">
        <v>140</v>
      </c>
      <c r="C32" s="1" t="s">
        <v>140</v>
      </c>
      <c r="D32" s="1" t="s">
        <v>11</v>
      </c>
      <c r="E32" s="30" t="str">
        <f>VLOOKUP(D32,商品分类!B:C,2,0)</f>
        <v>113</v>
      </c>
      <c r="F32" s="1" t="s">
        <v>111</v>
      </c>
      <c r="G32" s="1" t="str">
        <f>VLOOKUP(F32,品牌!A:B,2,0)</f>
        <v>TOC</v>
      </c>
      <c r="H32" s="1" t="s">
        <v>141</v>
      </c>
      <c r="I32" s="1" t="str">
        <f t="shared" si="1"/>
        <v>天喔茶庄果味茶</v>
      </c>
      <c r="J32" s="1" t="str">
        <f>RIGHT(VLOOKUP(I32,品牌下细分类_系列!F:G,2,0),2)</f>
        <v>25</v>
      </c>
      <c r="K32" s="14" t="s">
        <v>126</v>
      </c>
      <c r="L32" s="1" t="s">
        <v>109</v>
      </c>
      <c r="M32" s="1" t="str">
        <f>VLOOKUP(L32,特性!B:C,2,0)</f>
        <v>144</v>
      </c>
      <c r="N32" s="1" t="str">
        <f t="shared" si="2"/>
        <v>TOC2501625144113</v>
      </c>
      <c r="O32" s="1" t="b">
        <f t="shared" si="3"/>
        <v>0</v>
      </c>
      <c r="P32" s="23">
        <v>18</v>
      </c>
      <c r="R32" s="1" t="s">
        <v>128</v>
      </c>
      <c r="S32" s="1" t="s">
        <v>54</v>
      </c>
      <c r="T32" s="1">
        <v>1</v>
      </c>
      <c r="V32" s="25" t="s">
        <v>115</v>
      </c>
    </row>
    <row r="33" spans="1:22" s="1" customFormat="1" ht="15" x14ac:dyDescent="0.25">
      <c r="A33" s="1">
        <v>33</v>
      </c>
      <c r="B33" s="20" t="s">
        <v>142</v>
      </c>
      <c r="C33" s="1" t="s">
        <v>142</v>
      </c>
      <c r="D33" s="1" t="s">
        <v>11</v>
      </c>
      <c r="E33" s="30" t="str">
        <f>VLOOKUP(D33,商品分类!B:C,2,0)</f>
        <v>113</v>
      </c>
      <c r="F33" s="1" t="s">
        <v>111</v>
      </c>
      <c r="G33" s="1" t="str">
        <f>VLOOKUP(F33,品牌!A:B,2,0)</f>
        <v>TOC</v>
      </c>
      <c r="H33" s="1" t="s">
        <v>141</v>
      </c>
      <c r="I33" s="1" t="str">
        <f t="shared" si="1"/>
        <v>天喔茶庄果味茶</v>
      </c>
      <c r="J33" s="1" t="str">
        <f>RIGHT(VLOOKUP(I33,品牌下细分类_系列!F:G,2,0),2)</f>
        <v>25</v>
      </c>
      <c r="K33" s="14" t="s">
        <v>126</v>
      </c>
      <c r="L33" s="1" t="s">
        <v>143</v>
      </c>
      <c r="M33" s="22" t="str">
        <f>VLOOKUP(L33,特性!B:C,2,0)</f>
        <v>504</v>
      </c>
      <c r="N33" s="1" t="str">
        <f t="shared" si="2"/>
        <v>TOC2501625504113</v>
      </c>
      <c r="O33" s="1" t="b">
        <f t="shared" si="3"/>
        <v>0</v>
      </c>
      <c r="P33" s="23">
        <v>18</v>
      </c>
      <c r="R33" s="1" t="s">
        <v>128</v>
      </c>
      <c r="S33" s="1" t="s">
        <v>54</v>
      </c>
      <c r="T33" s="1">
        <v>1</v>
      </c>
      <c r="V33" s="25" t="s">
        <v>115</v>
      </c>
    </row>
    <row r="34" spans="1:22" s="1" customFormat="1" ht="15" x14ac:dyDescent="0.25">
      <c r="A34" s="1">
        <v>34</v>
      </c>
      <c r="B34" s="20" t="s">
        <v>144</v>
      </c>
      <c r="C34" s="1" t="s">
        <v>144</v>
      </c>
      <c r="D34" s="1" t="s">
        <v>11</v>
      </c>
      <c r="E34" s="30" t="str">
        <f>VLOOKUP(D34,商品分类!B:C,2,0)</f>
        <v>113</v>
      </c>
      <c r="F34" s="1" t="s">
        <v>111</v>
      </c>
      <c r="G34" s="1" t="str">
        <f>VLOOKUP(F34,品牌!A:B,2,0)</f>
        <v>TOC</v>
      </c>
      <c r="H34" s="1" t="s">
        <v>141</v>
      </c>
      <c r="I34" s="1" t="str">
        <f t="shared" si="1"/>
        <v>天喔茶庄果味茶</v>
      </c>
      <c r="J34" s="1" t="str">
        <f>RIGHT(VLOOKUP(I34,品牌下细分类_系列!F:G,2,0),2)</f>
        <v>25</v>
      </c>
      <c r="K34" s="14" t="s">
        <v>130</v>
      </c>
      <c r="L34" s="1" t="s">
        <v>109</v>
      </c>
      <c r="M34" s="1" t="str">
        <f>VLOOKUP(L34,特性!B:C,2,0)</f>
        <v>144</v>
      </c>
      <c r="N34" s="1" t="str">
        <f t="shared" si="2"/>
        <v>TOC3501225144113</v>
      </c>
      <c r="O34" s="1" t="b">
        <f t="shared" si="3"/>
        <v>0</v>
      </c>
      <c r="P34" s="23">
        <v>32</v>
      </c>
      <c r="R34" s="1" t="s">
        <v>131</v>
      </c>
      <c r="S34" s="1" t="s">
        <v>54</v>
      </c>
      <c r="T34" s="1">
        <v>1</v>
      </c>
      <c r="V34" s="25" t="s">
        <v>115</v>
      </c>
    </row>
    <row r="35" spans="1:22" s="1" customFormat="1" ht="15" x14ac:dyDescent="0.25">
      <c r="A35" s="1">
        <v>35</v>
      </c>
      <c r="B35" s="20" t="s">
        <v>145</v>
      </c>
      <c r="C35" s="1" t="s">
        <v>145</v>
      </c>
      <c r="D35" s="1" t="s">
        <v>11</v>
      </c>
      <c r="E35" s="30" t="str">
        <f>VLOOKUP(D35,商品分类!B:C,2,0)</f>
        <v>113</v>
      </c>
      <c r="F35" s="1" t="s">
        <v>111</v>
      </c>
      <c r="G35" s="1" t="str">
        <f>VLOOKUP(F35,品牌!A:B,2,0)</f>
        <v>TOC</v>
      </c>
      <c r="H35" s="1" t="s">
        <v>141</v>
      </c>
      <c r="I35" s="1" t="str">
        <f t="shared" si="1"/>
        <v>天喔茶庄果味茶</v>
      </c>
      <c r="J35" s="1" t="str">
        <f>RIGHT(VLOOKUP(I35,品牌下细分类_系列!F:G,2,0),2)</f>
        <v>25</v>
      </c>
      <c r="K35" s="14" t="s">
        <v>113</v>
      </c>
      <c r="L35" s="1" t="s">
        <v>146</v>
      </c>
      <c r="M35" s="22" t="str">
        <f>VLOOKUP(L35,特性!B:C,2,0)</f>
        <v>505</v>
      </c>
      <c r="N35" s="1" t="str">
        <f t="shared" si="2"/>
        <v>TOC5001525505113</v>
      </c>
      <c r="O35" s="1" t="b">
        <f t="shared" si="3"/>
        <v>0</v>
      </c>
      <c r="P35" s="23">
        <v>41</v>
      </c>
      <c r="R35" s="1" t="s">
        <v>114</v>
      </c>
      <c r="S35" s="1" t="s">
        <v>54</v>
      </c>
      <c r="T35" s="1">
        <v>1</v>
      </c>
      <c r="V35" s="25" t="s">
        <v>115</v>
      </c>
    </row>
    <row r="36" spans="1:22" s="1" customFormat="1" ht="15" x14ac:dyDescent="0.25">
      <c r="A36" s="1">
        <v>36</v>
      </c>
      <c r="B36" s="20" t="s">
        <v>147</v>
      </c>
      <c r="C36" s="1" t="s">
        <v>147</v>
      </c>
      <c r="D36" s="1" t="s">
        <v>11</v>
      </c>
      <c r="E36" s="30" t="str">
        <f>VLOOKUP(D36,商品分类!B:C,2,0)</f>
        <v>113</v>
      </c>
      <c r="F36" s="1" t="s">
        <v>111</v>
      </c>
      <c r="G36" s="1" t="str">
        <f>VLOOKUP(F36,品牌!A:B,2,0)</f>
        <v>TOC</v>
      </c>
      <c r="H36" s="1" t="s">
        <v>141</v>
      </c>
      <c r="I36" s="1" t="str">
        <f t="shared" si="1"/>
        <v>天喔茶庄果味茶</v>
      </c>
      <c r="J36" s="1" t="str">
        <f>RIGHT(VLOOKUP(I36,品牌下细分类_系列!F:G,2,0),2)</f>
        <v>25</v>
      </c>
      <c r="K36" s="14" t="s">
        <v>113</v>
      </c>
      <c r="L36" s="1" t="s">
        <v>109</v>
      </c>
      <c r="M36" s="22" t="str">
        <f>VLOOKUP(L36,特性!B:C,2,0)</f>
        <v>144</v>
      </c>
      <c r="N36" s="1" t="str">
        <f t="shared" si="2"/>
        <v>TOC5001525144113</v>
      </c>
      <c r="O36" s="1" t="b">
        <f t="shared" si="3"/>
        <v>0</v>
      </c>
      <c r="P36" s="23">
        <v>41</v>
      </c>
      <c r="R36" s="1" t="s">
        <v>114</v>
      </c>
      <c r="S36" s="1" t="s">
        <v>54</v>
      </c>
      <c r="T36" s="1">
        <v>1</v>
      </c>
      <c r="V36" s="25" t="s">
        <v>115</v>
      </c>
    </row>
    <row r="37" spans="1:22" s="1" customFormat="1" ht="15" x14ac:dyDescent="0.25">
      <c r="A37" s="1">
        <v>37</v>
      </c>
      <c r="B37" s="20" t="s">
        <v>148</v>
      </c>
      <c r="C37" s="1" t="s">
        <v>148</v>
      </c>
      <c r="D37" s="1" t="s">
        <v>11</v>
      </c>
      <c r="E37" s="30" t="str">
        <f>VLOOKUP(D37,商品分类!B:C,2,0)</f>
        <v>113</v>
      </c>
      <c r="F37" s="1" t="s">
        <v>111</v>
      </c>
      <c r="G37" s="1" t="str">
        <f>VLOOKUP(F37,品牌!A:B,2,0)</f>
        <v>TOC</v>
      </c>
      <c r="H37" s="1" t="s">
        <v>141</v>
      </c>
      <c r="I37" s="1" t="str">
        <f t="shared" si="1"/>
        <v>天喔茶庄果味茶</v>
      </c>
      <c r="J37" s="1" t="str">
        <f>RIGHT(VLOOKUP(I37,品牌下细分类_系列!F:G,2,0),2)</f>
        <v>25</v>
      </c>
      <c r="K37" s="14" t="s">
        <v>113</v>
      </c>
      <c r="L37" s="1" t="s">
        <v>149</v>
      </c>
      <c r="M37" s="22" t="str">
        <f>VLOOKUP(L37,特性!B:C,2,0)</f>
        <v>506</v>
      </c>
      <c r="N37" s="1" t="str">
        <f t="shared" si="2"/>
        <v>TOC5001525506113</v>
      </c>
      <c r="O37" s="1" t="b">
        <f t="shared" si="3"/>
        <v>0</v>
      </c>
      <c r="P37" s="23">
        <v>41</v>
      </c>
      <c r="R37" s="1" t="s">
        <v>114</v>
      </c>
      <c r="S37" s="1" t="s">
        <v>54</v>
      </c>
      <c r="T37" s="1">
        <v>1</v>
      </c>
      <c r="V37" s="25" t="s">
        <v>115</v>
      </c>
    </row>
    <row r="38" spans="1:22" s="1" customFormat="1" ht="15" x14ac:dyDescent="0.25">
      <c r="A38" s="1">
        <v>38</v>
      </c>
      <c r="B38" s="20" t="s">
        <v>150</v>
      </c>
      <c r="C38" s="1" t="s">
        <v>150</v>
      </c>
      <c r="D38" s="1" t="s">
        <v>11</v>
      </c>
      <c r="E38" s="30" t="str">
        <f>VLOOKUP(D38,商品分类!B:C,2,0)</f>
        <v>113</v>
      </c>
      <c r="F38" s="1" t="s">
        <v>111</v>
      </c>
      <c r="G38" s="1" t="str">
        <f>VLOOKUP(F38,品牌!A:B,2,0)</f>
        <v>TOC</v>
      </c>
      <c r="H38" s="1" t="s">
        <v>151</v>
      </c>
      <c r="I38" s="1" t="str">
        <f t="shared" si="1"/>
        <v>天喔茶庄炭烧系列</v>
      </c>
      <c r="J38" s="1" t="str">
        <f>RIGHT(VLOOKUP(I38,品牌下细分类_系列!F:G,2,0),2)</f>
        <v>30</v>
      </c>
      <c r="K38" s="14" t="s">
        <v>126</v>
      </c>
      <c r="L38" s="1" t="s">
        <v>152</v>
      </c>
      <c r="M38" s="22" t="str">
        <f>VLOOKUP(L38,特性!B:C,2,0)</f>
        <v>401</v>
      </c>
      <c r="N38" s="1" t="str">
        <f t="shared" si="2"/>
        <v>TOC2501630401113</v>
      </c>
      <c r="O38" s="1" t="b">
        <f t="shared" si="3"/>
        <v>0</v>
      </c>
      <c r="P38" s="23">
        <v>35</v>
      </c>
      <c r="R38" s="1" t="s">
        <v>128</v>
      </c>
      <c r="S38" s="1" t="s">
        <v>54</v>
      </c>
      <c r="T38" s="1">
        <v>1</v>
      </c>
      <c r="V38" s="25" t="s">
        <v>115</v>
      </c>
    </row>
    <row r="39" spans="1:22" s="1" customFormat="1" ht="15" x14ac:dyDescent="0.25">
      <c r="A39" s="1">
        <v>39</v>
      </c>
      <c r="B39" s="20" t="s">
        <v>153</v>
      </c>
      <c r="C39" s="1" t="s">
        <v>153</v>
      </c>
      <c r="D39" s="1" t="s">
        <v>11</v>
      </c>
      <c r="E39" s="30" t="str">
        <f>VLOOKUP(D39,商品分类!B:C,2,0)</f>
        <v>113</v>
      </c>
      <c r="F39" s="1" t="s">
        <v>111</v>
      </c>
      <c r="G39" s="1" t="str">
        <f>VLOOKUP(F39,品牌!A:B,2,0)</f>
        <v>TOC</v>
      </c>
      <c r="H39" s="1" t="s">
        <v>151</v>
      </c>
      <c r="I39" s="1" t="str">
        <f t="shared" si="1"/>
        <v>天喔茶庄炭烧系列</v>
      </c>
      <c r="J39" s="1" t="str">
        <f>RIGHT(VLOOKUP(I39,品牌下细分类_系列!F:G,2,0),2)</f>
        <v>30</v>
      </c>
      <c r="K39" s="14" t="s">
        <v>113</v>
      </c>
      <c r="L39" s="1" t="s">
        <v>154</v>
      </c>
      <c r="M39" s="1" t="str">
        <f>VLOOKUP(L39,特性!B:C,2,0)</f>
        <v>402</v>
      </c>
      <c r="N39" s="1" t="str">
        <f t="shared" si="2"/>
        <v>TOC5001530402113</v>
      </c>
      <c r="O39" s="1" t="b">
        <f t="shared" si="3"/>
        <v>0</v>
      </c>
      <c r="P39" s="23">
        <v>45</v>
      </c>
      <c r="R39" s="1" t="s">
        <v>114</v>
      </c>
      <c r="S39" s="1" t="s">
        <v>54</v>
      </c>
      <c r="T39" s="1">
        <v>1</v>
      </c>
      <c r="V39" s="25" t="s">
        <v>115</v>
      </c>
    </row>
    <row r="40" spans="1:22" s="1" customFormat="1" ht="15" x14ac:dyDescent="0.25">
      <c r="A40" s="1">
        <v>40</v>
      </c>
      <c r="B40" s="20" t="s">
        <v>155</v>
      </c>
      <c r="C40" s="1" t="s">
        <v>155</v>
      </c>
      <c r="D40" s="1" t="s">
        <v>11</v>
      </c>
      <c r="E40" s="30" t="str">
        <f>VLOOKUP(D40,商品分类!B:C,2,0)</f>
        <v>113</v>
      </c>
      <c r="F40" s="1" t="s">
        <v>111</v>
      </c>
      <c r="G40" s="1" t="str">
        <f>VLOOKUP(F40,品牌!A:B,2,0)</f>
        <v>TOC</v>
      </c>
      <c r="H40" s="1" t="s">
        <v>151</v>
      </c>
      <c r="I40" s="1" t="str">
        <f t="shared" si="1"/>
        <v>天喔茶庄炭烧系列</v>
      </c>
      <c r="J40" s="1" t="str">
        <f>RIGHT(VLOOKUP(I40,品牌下细分类_系列!F:G,2,0),2)</f>
        <v>30</v>
      </c>
      <c r="K40" s="14" t="s">
        <v>113</v>
      </c>
      <c r="L40" s="1" t="s">
        <v>152</v>
      </c>
      <c r="M40" s="22" t="str">
        <f>VLOOKUP(L40,特性!B:C,2,0)</f>
        <v>401</v>
      </c>
      <c r="N40" s="1" t="str">
        <f t="shared" si="2"/>
        <v>TOC5001530401113</v>
      </c>
      <c r="O40" s="1" t="b">
        <f t="shared" si="3"/>
        <v>0</v>
      </c>
      <c r="P40" s="23">
        <v>51</v>
      </c>
      <c r="R40" s="1" t="s">
        <v>114</v>
      </c>
      <c r="S40" s="1" t="s">
        <v>54</v>
      </c>
      <c r="T40" s="1">
        <v>1</v>
      </c>
      <c r="V40" s="25" t="s">
        <v>115</v>
      </c>
    </row>
    <row r="41" spans="1:22" s="1" customFormat="1" ht="15" x14ac:dyDescent="0.25">
      <c r="A41" s="1">
        <v>41</v>
      </c>
      <c r="B41" s="20" t="s">
        <v>156</v>
      </c>
      <c r="C41" s="1" t="s">
        <v>156</v>
      </c>
      <c r="D41" s="1" t="s">
        <v>11</v>
      </c>
      <c r="E41" s="30" t="str">
        <f>VLOOKUP(D41,商品分类!B:C,2,0)</f>
        <v>113</v>
      </c>
      <c r="F41" s="1" t="s">
        <v>111</v>
      </c>
      <c r="G41" s="1" t="str">
        <f>VLOOKUP(F41,品牌!A:B,2,0)</f>
        <v>TOC</v>
      </c>
      <c r="H41" s="1" t="s">
        <v>151</v>
      </c>
      <c r="I41" s="1" t="str">
        <f t="shared" si="1"/>
        <v>天喔茶庄炭烧系列</v>
      </c>
      <c r="J41" s="1" t="str">
        <f>RIGHT(VLOOKUP(I41,品牌下细分类_系列!F:G,2,0),2)</f>
        <v>30</v>
      </c>
      <c r="K41" s="14" t="s">
        <v>113</v>
      </c>
      <c r="L41" s="1" t="s">
        <v>157</v>
      </c>
      <c r="M41" s="1" t="str">
        <f>VLOOKUP(L41,特性!B:C,2,0)</f>
        <v>403</v>
      </c>
      <c r="N41" s="1" t="str">
        <f t="shared" si="2"/>
        <v>TOC5001530403113</v>
      </c>
      <c r="O41" s="1" t="b">
        <f t="shared" si="3"/>
        <v>0</v>
      </c>
      <c r="P41" s="23">
        <v>51</v>
      </c>
      <c r="R41" s="1" t="s">
        <v>114</v>
      </c>
      <c r="S41" s="1" t="s">
        <v>54</v>
      </c>
      <c r="T41" s="1">
        <v>1</v>
      </c>
      <c r="V41" s="25" t="s">
        <v>115</v>
      </c>
    </row>
    <row r="42" spans="1:22" s="1" customFormat="1" ht="15" x14ac:dyDescent="0.25">
      <c r="A42" s="1">
        <v>42</v>
      </c>
      <c r="B42" s="20" t="s">
        <v>158</v>
      </c>
      <c r="C42" s="1" t="s">
        <v>158</v>
      </c>
      <c r="D42" s="1" t="s">
        <v>11</v>
      </c>
      <c r="E42" s="30" t="str">
        <f>VLOOKUP(D42,商品分类!B:C,2,0)</f>
        <v>113</v>
      </c>
      <c r="F42" s="1" t="s">
        <v>111</v>
      </c>
      <c r="G42" s="1" t="str">
        <f>VLOOKUP(F42,品牌!A:B,2,0)</f>
        <v>TOC</v>
      </c>
      <c r="H42" s="1" t="s">
        <v>151</v>
      </c>
      <c r="I42" s="1" t="str">
        <f t="shared" si="1"/>
        <v>天喔茶庄炭烧系列</v>
      </c>
      <c r="J42" s="1" t="str">
        <f>RIGHT(VLOOKUP(I42,品牌下细分类_系列!F:G,2,0),2)</f>
        <v>30</v>
      </c>
      <c r="K42" s="14" t="s">
        <v>113</v>
      </c>
      <c r="L42" s="1" t="s">
        <v>159</v>
      </c>
      <c r="M42" s="22" t="str">
        <f>VLOOKUP(L42,特性!B:C,2,0)</f>
        <v>404</v>
      </c>
      <c r="N42" s="1" t="str">
        <f t="shared" si="2"/>
        <v>TOC5001530404113</v>
      </c>
      <c r="O42" s="1" t="b">
        <f t="shared" si="3"/>
        <v>0</v>
      </c>
      <c r="P42" s="23">
        <v>51</v>
      </c>
      <c r="R42" s="1" t="s">
        <v>114</v>
      </c>
      <c r="S42" s="1" t="s">
        <v>54</v>
      </c>
      <c r="T42" s="1">
        <v>1</v>
      </c>
      <c r="V42" s="25" t="s">
        <v>115</v>
      </c>
    </row>
    <row r="43" spans="1:22" s="1" customFormat="1" ht="15" x14ac:dyDescent="0.25">
      <c r="A43" s="1">
        <v>43</v>
      </c>
      <c r="B43" s="20" t="s">
        <v>160</v>
      </c>
      <c r="C43" s="1" t="s">
        <v>160</v>
      </c>
      <c r="D43" s="1" t="s">
        <v>11</v>
      </c>
      <c r="E43" s="30" t="str">
        <f>VLOOKUP(D43,商品分类!B:C,2,0)</f>
        <v>113</v>
      </c>
      <c r="F43" s="1" t="s">
        <v>111</v>
      </c>
      <c r="G43" s="1" t="str">
        <f>VLOOKUP(F43,品牌!A:B,2,0)</f>
        <v>TOC</v>
      </c>
      <c r="H43" s="1" t="s">
        <v>151</v>
      </c>
      <c r="I43" s="1" t="str">
        <f t="shared" si="1"/>
        <v>天喔茶庄炭烧系列</v>
      </c>
      <c r="J43" s="1" t="str">
        <f>RIGHT(VLOOKUP(I43,品牌下细分类_系列!F:G,2,0),2)</f>
        <v>30</v>
      </c>
      <c r="K43" s="14" t="s">
        <v>113</v>
      </c>
      <c r="L43" s="1" t="s">
        <v>161</v>
      </c>
      <c r="M43" s="1" t="str">
        <f>VLOOKUP(L43,特性!B:C,2,0)</f>
        <v>405</v>
      </c>
      <c r="N43" s="1" t="str">
        <f t="shared" si="2"/>
        <v>TOC5001530405113</v>
      </c>
      <c r="O43" s="1" t="b">
        <f t="shared" si="3"/>
        <v>0</v>
      </c>
      <c r="P43" s="23">
        <v>51</v>
      </c>
      <c r="R43" s="1" t="s">
        <v>114</v>
      </c>
      <c r="S43" s="1" t="s">
        <v>54</v>
      </c>
      <c r="T43" s="1">
        <v>1</v>
      </c>
      <c r="V43" s="25" t="s">
        <v>115</v>
      </c>
    </row>
    <row r="44" spans="1:22" s="1" customFormat="1" ht="15" x14ac:dyDescent="0.25">
      <c r="A44" s="1">
        <v>44</v>
      </c>
      <c r="B44" s="20" t="s">
        <v>162</v>
      </c>
      <c r="C44" s="1" t="s">
        <v>162</v>
      </c>
      <c r="D44" s="1" t="s">
        <v>11</v>
      </c>
      <c r="E44" s="30" t="str">
        <f>VLOOKUP(D44,商品分类!B:C,2,0)</f>
        <v>113</v>
      </c>
      <c r="F44" s="1" t="s">
        <v>111</v>
      </c>
      <c r="G44" s="1" t="str">
        <f>VLOOKUP(F44,品牌!A:B,2,0)</f>
        <v>TOC</v>
      </c>
      <c r="H44" s="1" t="s">
        <v>151</v>
      </c>
      <c r="I44" s="1" t="str">
        <f t="shared" si="1"/>
        <v>天喔茶庄炭烧系列</v>
      </c>
      <c r="J44" s="1" t="str">
        <f>RIGHT(VLOOKUP(I44,品牌下细分类_系列!F:G,2,0),2)</f>
        <v>30</v>
      </c>
      <c r="K44" s="14" t="s">
        <v>113</v>
      </c>
      <c r="L44" s="1" t="s">
        <v>163</v>
      </c>
      <c r="M44" s="22" t="str">
        <f>VLOOKUP(L44,特性!B:C,2,0)</f>
        <v>406</v>
      </c>
      <c r="N44" s="1" t="str">
        <f t="shared" si="2"/>
        <v>TOC5001530406113</v>
      </c>
      <c r="O44" s="1" t="b">
        <f t="shared" si="3"/>
        <v>0</v>
      </c>
      <c r="P44" s="23">
        <v>51</v>
      </c>
      <c r="R44" s="1" t="s">
        <v>114</v>
      </c>
      <c r="S44" s="1" t="s">
        <v>54</v>
      </c>
      <c r="T44" s="1">
        <v>1</v>
      </c>
      <c r="V44" s="25" t="s">
        <v>115</v>
      </c>
    </row>
    <row r="45" spans="1:22" s="1" customFormat="1" ht="15" x14ac:dyDescent="0.25">
      <c r="A45" s="1">
        <v>45</v>
      </c>
      <c r="B45" s="20" t="s">
        <v>164</v>
      </c>
      <c r="C45" s="1" t="s">
        <v>164</v>
      </c>
      <c r="D45" s="1" t="s">
        <v>11</v>
      </c>
      <c r="E45" s="30" t="str">
        <f>VLOOKUP(D45,商品分类!B:C,2,0)</f>
        <v>113</v>
      </c>
      <c r="F45" s="1" t="s">
        <v>111</v>
      </c>
      <c r="G45" s="1" t="str">
        <f>VLOOKUP(F45,品牌!A:B,2,0)</f>
        <v>TOC</v>
      </c>
      <c r="H45" s="1" t="s">
        <v>165</v>
      </c>
      <c r="I45" s="1" t="str">
        <f t="shared" si="1"/>
        <v>天喔茶庄主意</v>
      </c>
      <c r="J45" s="1" t="str">
        <f>RIGHT(VLOOKUP(I45,品牌下细分类_系列!F:G,2,0),2)</f>
        <v>35</v>
      </c>
      <c r="K45" s="14" t="s">
        <v>166</v>
      </c>
      <c r="L45" s="1" t="s">
        <v>167</v>
      </c>
      <c r="M45" s="22" t="str">
        <f>VLOOKUP(L45,特性!B:C,2,0)</f>
        <v>132</v>
      </c>
      <c r="N45" s="1" t="str">
        <f t="shared" si="2"/>
        <v>TOC4801535132113</v>
      </c>
      <c r="O45" s="1" t="b">
        <f t="shared" si="3"/>
        <v>0</v>
      </c>
      <c r="P45" s="23">
        <v>52.5</v>
      </c>
      <c r="R45" s="1" t="s">
        <v>168</v>
      </c>
      <c r="S45" s="1" t="s">
        <v>54</v>
      </c>
      <c r="T45" s="1">
        <v>1</v>
      </c>
      <c r="V45" s="25" t="s">
        <v>115</v>
      </c>
    </row>
    <row r="46" spans="1:22" s="1" customFormat="1" ht="15" x14ac:dyDescent="0.25">
      <c r="A46" s="1">
        <v>46</v>
      </c>
      <c r="B46" s="20" t="s">
        <v>169</v>
      </c>
      <c r="C46" s="1" t="s">
        <v>169</v>
      </c>
      <c r="D46" s="1" t="s">
        <v>11</v>
      </c>
      <c r="E46" s="30" t="str">
        <f>VLOOKUP(D46,商品分类!B:C,2,0)</f>
        <v>113</v>
      </c>
      <c r="F46" s="1" t="s">
        <v>111</v>
      </c>
      <c r="G46" s="1" t="str">
        <f>VLOOKUP(F46,品牌!A:B,2,0)</f>
        <v>TOC</v>
      </c>
      <c r="H46" s="1" t="s">
        <v>165</v>
      </c>
      <c r="I46" s="1" t="str">
        <f t="shared" si="1"/>
        <v>天喔茶庄主意</v>
      </c>
      <c r="J46" s="1" t="str">
        <f>RIGHT(VLOOKUP(I46,品牌下细分类_系列!F:G,2,0),2)</f>
        <v>35</v>
      </c>
      <c r="K46" s="14" t="s">
        <v>166</v>
      </c>
      <c r="L46" s="1" t="s">
        <v>170</v>
      </c>
      <c r="M46" s="22" t="str">
        <f>VLOOKUP(L46,特性!B:C,2,0)</f>
        <v>127</v>
      </c>
      <c r="N46" s="1" t="str">
        <f t="shared" si="2"/>
        <v>TOC4801535127113</v>
      </c>
      <c r="O46" s="1" t="b">
        <f t="shared" si="3"/>
        <v>0</v>
      </c>
      <c r="P46" s="23">
        <v>52.5</v>
      </c>
      <c r="R46" s="1" t="s">
        <v>168</v>
      </c>
      <c r="S46" s="1" t="s">
        <v>54</v>
      </c>
      <c r="T46" s="1">
        <v>1</v>
      </c>
      <c r="V46" s="25" t="s">
        <v>115</v>
      </c>
    </row>
    <row r="47" spans="1:22" s="1" customFormat="1" ht="15" x14ac:dyDescent="0.25">
      <c r="A47" s="1">
        <v>47</v>
      </c>
      <c r="B47" s="20" t="s">
        <v>171</v>
      </c>
      <c r="C47" s="1" t="s">
        <v>171</v>
      </c>
      <c r="D47" s="1" t="s">
        <v>11</v>
      </c>
      <c r="E47" s="30" t="str">
        <f>VLOOKUP(D47,商品分类!B:C,2,0)</f>
        <v>113</v>
      </c>
      <c r="F47" s="1" t="s">
        <v>111</v>
      </c>
      <c r="G47" s="1" t="str">
        <f>VLOOKUP(F47,品牌!A:B,2,0)</f>
        <v>TOC</v>
      </c>
      <c r="H47" s="1" t="s">
        <v>165</v>
      </c>
      <c r="I47" s="1" t="str">
        <f t="shared" si="1"/>
        <v>天喔茶庄主意</v>
      </c>
      <c r="J47" s="1" t="str">
        <f>RIGHT(VLOOKUP(I47,品牌下细分类_系列!F:G,2,0),2)</f>
        <v>35</v>
      </c>
      <c r="K47" s="14" t="s">
        <v>166</v>
      </c>
      <c r="L47" s="1" t="s">
        <v>172</v>
      </c>
      <c r="M47" s="22" t="str">
        <f>VLOOKUP(L47,特性!B:C,2,0)</f>
        <v>131</v>
      </c>
      <c r="N47" s="1" t="str">
        <f t="shared" si="2"/>
        <v>TOC4801535131113</v>
      </c>
      <c r="O47" s="1" t="b">
        <f t="shared" si="3"/>
        <v>0</v>
      </c>
      <c r="P47" s="23">
        <v>52.5</v>
      </c>
      <c r="R47" s="1" t="s">
        <v>168</v>
      </c>
      <c r="S47" s="1" t="s">
        <v>54</v>
      </c>
      <c r="T47" s="1">
        <v>1</v>
      </c>
      <c r="V47" s="25" t="s">
        <v>115</v>
      </c>
    </row>
    <row r="48" spans="1:22" s="1" customFormat="1" ht="15" x14ac:dyDescent="0.25">
      <c r="A48" s="1">
        <v>48</v>
      </c>
      <c r="B48" s="20" t="s">
        <v>173</v>
      </c>
      <c r="C48" s="1" t="s">
        <v>173</v>
      </c>
      <c r="D48" s="1" t="s">
        <v>11</v>
      </c>
      <c r="E48" s="30" t="str">
        <f>VLOOKUP(D48,商品分类!B:C,2,0)</f>
        <v>113</v>
      </c>
      <c r="F48" s="1" t="s">
        <v>111</v>
      </c>
      <c r="G48" s="1" t="str">
        <f>VLOOKUP(F48,品牌!A:B,2,0)</f>
        <v>TOC</v>
      </c>
      <c r="H48" s="1" t="s">
        <v>50</v>
      </c>
      <c r="I48" s="1" t="str">
        <f t="shared" si="1"/>
        <v>天喔茶庄默认</v>
      </c>
      <c r="J48" s="1" t="str">
        <f>RIGHT(VLOOKUP(I48,品牌下细分类_系列!F:G,2,0),2)</f>
        <v>10</v>
      </c>
      <c r="K48" s="14" t="s">
        <v>130</v>
      </c>
      <c r="L48" s="1" t="s">
        <v>174</v>
      </c>
      <c r="M48" s="22" t="str">
        <f>VLOOKUP(L48,特性!B:C,2,0)</f>
        <v>507</v>
      </c>
      <c r="N48" s="1" t="str">
        <f t="shared" si="2"/>
        <v>TOC3501210507113</v>
      </c>
      <c r="O48" s="1" t="b">
        <f t="shared" si="3"/>
        <v>0</v>
      </c>
      <c r="P48" s="23">
        <v>46.5</v>
      </c>
      <c r="R48" s="1" t="s">
        <v>131</v>
      </c>
      <c r="S48" s="1" t="s">
        <v>54</v>
      </c>
      <c r="T48" s="1">
        <v>1</v>
      </c>
      <c r="V48" s="25" t="s">
        <v>115</v>
      </c>
    </row>
    <row r="49" spans="1:22" s="1" customFormat="1" ht="15" x14ac:dyDescent="0.25">
      <c r="A49" s="1">
        <v>49</v>
      </c>
      <c r="B49" s="20" t="s">
        <v>175</v>
      </c>
      <c r="C49" s="1" t="s">
        <v>175</v>
      </c>
      <c r="D49" s="1" t="s">
        <v>11</v>
      </c>
      <c r="E49" s="30" t="str">
        <f>VLOOKUP(D49,商品分类!B:C,2,0)</f>
        <v>113</v>
      </c>
      <c r="F49" s="1" t="s">
        <v>111</v>
      </c>
      <c r="G49" s="1" t="str">
        <f>VLOOKUP(F49,品牌!A:B,2,0)</f>
        <v>TOC</v>
      </c>
      <c r="H49" s="1" t="s">
        <v>50</v>
      </c>
      <c r="I49" s="1" t="str">
        <f t="shared" si="1"/>
        <v>天喔茶庄默认</v>
      </c>
      <c r="J49" s="1" t="str">
        <f>RIGHT(VLOOKUP(I49,品牌下细分类_系列!F:G,2,0),2)</f>
        <v>10</v>
      </c>
      <c r="K49" s="14" t="s">
        <v>130</v>
      </c>
      <c r="L49" s="1" t="s">
        <v>176</v>
      </c>
      <c r="M49" s="22" t="str">
        <f>VLOOKUP(L49,特性!B:C,2,0)</f>
        <v>508</v>
      </c>
      <c r="N49" s="1" t="str">
        <f t="shared" si="2"/>
        <v>TOC3501210508113</v>
      </c>
      <c r="O49" s="1" t="b">
        <f t="shared" si="3"/>
        <v>0</v>
      </c>
      <c r="P49" s="23">
        <v>46.5</v>
      </c>
      <c r="R49" s="1" t="s">
        <v>131</v>
      </c>
      <c r="S49" s="1" t="s">
        <v>54</v>
      </c>
      <c r="T49" s="1">
        <v>1</v>
      </c>
      <c r="V49" s="25" t="s">
        <v>115</v>
      </c>
    </row>
    <row r="50" spans="1:22" s="1" customFormat="1" ht="15" x14ac:dyDescent="0.25">
      <c r="A50" s="1">
        <v>50</v>
      </c>
      <c r="B50" s="20" t="s">
        <v>177</v>
      </c>
      <c r="C50" s="1" t="s">
        <v>177</v>
      </c>
      <c r="D50" s="1" t="s">
        <v>11</v>
      </c>
      <c r="E50" s="30" t="str">
        <f>VLOOKUP(D50,商品分类!B:C,2,0)</f>
        <v>113</v>
      </c>
      <c r="F50" s="1" t="s">
        <v>111</v>
      </c>
      <c r="G50" s="1" t="str">
        <f>VLOOKUP(F50,品牌!A:B,2,0)</f>
        <v>TOC</v>
      </c>
      <c r="H50" s="1" t="s">
        <v>50</v>
      </c>
      <c r="I50" s="1" t="str">
        <f t="shared" si="1"/>
        <v>天喔茶庄默认</v>
      </c>
      <c r="J50" s="1" t="str">
        <f>RIGHT(VLOOKUP(I50,品牌下细分类_系列!F:G,2,0),2)</f>
        <v>10</v>
      </c>
      <c r="K50" s="14" t="s">
        <v>130</v>
      </c>
      <c r="L50" s="1" t="s">
        <v>178</v>
      </c>
      <c r="M50" s="22" t="str">
        <f>VLOOKUP(L50,特性!B:C,2,0)</f>
        <v>509</v>
      </c>
      <c r="N50" s="1" t="str">
        <f t="shared" si="2"/>
        <v>TOC3501210509113</v>
      </c>
      <c r="O50" s="1" t="b">
        <f t="shared" si="3"/>
        <v>0</v>
      </c>
      <c r="P50" s="23">
        <v>46.5</v>
      </c>
      <c r="R50" s="1" t="s">
        <v>131</v>
      </c>
      <c r="S50" s="1" t="s">
        <v>54</v>
      </c>
      <c r="T50" s="1">
        <v>1</v>
      </c>
      <c r="V50" s="25" t="s">
        <v>115</v>
      </c>
    </row>
    <row r="51" spans="1:22" s="1" customFormat="1" ht="15" x14ac:dyDescent="0.25">
      <c r="A51" s="1">
        <v>51</v>
      </c>
      <c r="B51" s="20" t="s">
        <v>179</v>
      </c>
      <c r="C51" s="1" t="s">
        <v>179</v>
      </c>
      <c r="D51" s="1" t="s">
        <v>11</v>
      </c>
      <c r="E51" s="30" t="str">
        <f>VLOOKUP(D51,商品分类!B:C,2,0)</f>
        <v>113</v>
      </c>
      <c r="F51" s="1" t="s">
        <v>111</v>
      </c>
      <c r="G51" s="1" t="str">
        <f>VLOOKUP(F51,品牌!A:B,2,0)</f>
        <v>TOC</v>
      </c>
      <c r="H51" s="1" t="s">
        <v>180</v>
      </c>
      <c r="I51" s="1" t="str">
        <f t="shared" si="1"/>
        <v>天喔茶庄巴诺</v>
      </c>
      <c r="J51" s="1" t="str">
        <f>RIGHT(VLOOKUP(I51,品牌下细分类_系列!F:G,2,0),2)</f>
        <v>40</v>
      </c>
      <c r="K51" s="14" t="s">
        <v>181</v>
      </c>
      <c r="L51" s="1" t="s">
        <v>163</v>
      </c>
      <c r="M51" s="22" t="str">
        <f>VLOOKUP(L51,特性!B:C,2,0)</f>
        <v>406</v>
      </c>
      <c r="N51" s="1" t="str">
        <f t="shared" si="2"/>
        <v>TOC3001540406113</v>
      </c>
      <c r="O51" s="1" t="b">
        <f t="shared" si="3"/>
        <v>0</v>
      </c>
      <c r="P51" s="23">
        <v>78</v>
      </c>
      <c r="R51" s="1" t="s">
        <v>182</v>
      </c>
      <c r="S51" s="1" t="s">
        <v>54</v>
      </c>
      <c r="T51" s="1">
        <v>1</v>
      </c>
      <c r="V51" s="25" t="s">
        <v>115</v>
      </c>
    </row>
    <row r="52" spans="1:22" s="1" customFormat="1" ht="15" x14ac:dyDescent="0.25">
      <c r="A52" s="1">
        <v>52</v>
      </c>
      <c r="B52" s="20" t="s">
        <v>183</v>
      </c>
      <c r="C52" s="1" t="s">
        <v>183</v>
      </c>
      <c r="D52" s="1" t="s">
        <v>11</v>
      </c>
      <c r="E52" s="30" t="str">
        <f>VLOOKUP(D52,商品分类!B:C,2,0)</f>
        <v>113</v>
      </c>
      <c r="F52" s="1" t="s">
        <v>111</v>
      </c>
      <c r="G52" s="1" t="str">
        <f>VLOOKUP(F52,品牌!A:B,2,0)</f>
        <v>TOC</v>
      </c>
      <c r="H52" s="1" t="s">
        <v>180</v>
      </c>
      <c r="I52" s="1" t="str">
        <f t="shared" si="1"/>
        <v>天喔茶庄巴诺</v>
      </c>
      <c r="J52" s="1" t="str">
        <f>RIGHT(VLOOKUP(I52,品牌下细分类_系列!F:G,2,0),2)</f>
        <v>40</v>
      </c>
      <c r="K52" s="14" t="s">
        <v>181</v>
      </c>
      <c r="L52" s="1" t="s">
        <v>184</v>
      </c>
      <c r="M52" s="22" t="str">
        <f>VLOOKUP(L52,特性!B:C,2,0)</f>
        <v>407</v>
      </c>
      <c r="N52" s="1" t="str">
        <f t="shared" si="2"/>
        <v>TOC3001540407113</v>
      </c>
      <c r="O52" s="1" t="b">
        <f t="shared" si="3"/>
        <v>0</v>
      </c>
      <c r="P52" s="23">
        <v>78</v>
      </c>
      <c r="R52" s="1" t="s">
        <v>182</v>
      </c>
      <c r="S52" s="1" t="s">
        <v>54</v>
      </c>
      <c r="T52" s="1">
        <v>1</v>
      </c>
      <c r="V52" s="25" t="s">
        <v>115</v>
      </c>
    </row>
    <row r="53" spans="1:22" s="1" customFormat="1" ht="15" x14ac:dyDescent="0.25">
      <c r="A53" s="1">
        <v>53</v>
      </c>
      <c r="B53" s="20" t="s">
        <v>185</v>
      </c>
      <c r="C53" s="1" t="s">
        <v>185</v>
      </c>
      <c r="D53" s="1" t="s">
        <v>11</v>
      </c>
      <c r="E53" s="30" t="str">
        <f>VLOOKUP(D53,商品分类!B:C,2,0)</f>
        <v>113</v>
      </c>
      <c r="F53" s="1" t="s">
        <v>111</v>
      </c>
      <c r="G53" s="1" t="str">
        <f>VLOOKUP(F53,品牌!A:B,2,0)</f>
        <v>TOC</v>
      </c>
      <c r="H53" s="1" t="s">
        <v>186</v>
      </c>
      <c r="I53" s="1" t="str">
        <f t="shared" si="1"/>
        <v>天喔茶庄朴尔可可</v>
      </c>
      <c r="J53" s="1" t="str">
        <f>RIGHT(VLOOKUP(I53,品牌下细分类_系列!F:G,2,0),2)</f>
        <v>45</v>
      </c>
      <c r="K53" s="14" t="s">
        <v>187</v>
      </c>
      <c r="L53" s="1" t="s">
        <v>188</v>
      </c>
      <c r="M53" s="22" t="str">
        <f>VLOOKUP(L53,特性!B:C,2,0)</f>
        <v>145</v>
      </c>
      <c r="N53" s="1" t="str">
        <f t="shared" si="2"/>
        <v>TOC3301245145113</v>
      </c>
      <c r="O53" s="1" t="b">
        <f t="shared" si="3"/>
        <v>0</v>
      </c>
      <c r="P53" s="23">
        <v>63</v>
      </c>
      <c r="R53" s="1" t="s">
        <v>189</v>
      </c>
      <c r="S53" s="1" t="s">
        <v>54</v>
      </c>
      <c r="T53" s="1">
        <v>1</v>
      </c>
      <c r="V53" s="25" t="s">
        <v>115</v>
      </c>
    </row>
    <row r="54" spans="1:22" s="1" customFormat="1" ht="15" x14ac:dyDescent="0.25">
      <c r="A54" s="1">
        <v>54</v>
      </c>
      <c r="B54" s="20" t="s">
        <v>190</v>
      </c>
      <c r="C54" s="1" t="s">
        <v>190</v>
      </c>
      <c r="D54" s="1" t="s">
        <v>11</v>
      </c>
      <c r="E54" s="30" t="str">
        <f>VLOOKUP(D54,商品分类!B:C,2,0)</f>
        <v>113</v>
      </c>
      <c r="F54" s="1" t="s">
        <v>111</v>
      </c>
      <c r="G54" s="1" t="str">
        <f>VLOOKUP(F54,品牌!A:B,2,0)</f>
        <v>TOC</v>
      </c>
      <c r="H54" s="1" t="s">
        <v>186</v>
      </c>
      <c r="I54" s="1" t="str">
        <f t="shared" si="1"/>
        <v>天喔茶庄朴尔可可</v>
      </c>
      <c r="J54" s="1" t="str">
        <f>RIGHT(VLOOKUP(I54,品牌下细分类_系列!F:G,2,0),2)</f>
        <v>45</v>
      </c>
      <c r="K54" s="14" t="s">
        <v>181</v>
      </c>
      <c r="L54" s="1" t="s">
        <v>188</v>
      </c>
      <c r="M54" s="1" t="str">
        <f>VLOOKUP(L54,特性!B:C,2,0)</f>
        <v>145</v>
      </c>
      <c r="N54" s="1" t="str">
        <f t="shared" si="2"/>
        <v>TOC3001545145113</v>
      </c>
      <c r="O54" s="1" t="b">
        <f t="shared" si="3"/>
        <v>0</v>
      </c>
      <c r="P54" s="23">
        <v>66</v>
      </c>
      <c r="R54" s="1" t="s">
        <v>182</v>
      </c>
      <c r="S54" s="1" t="s">
        <v>54</v>
      </c>
      <c r="T54" s="1">
        <v>1</v>
      </c>
      <c r="V54" s="25" t="s">
        <v>115</v>
      </c>
    </row>
    <row r="55" spans="1:22" s="1" customFormat="1" ht="15" x14ac:dyDescent="0.25">
      <c r="A55" s="1">
        <v>55</v>
      </c>
      <c r="B55" s="20" t="s">
        <v>191</v>
      </c>
      <c r="C55" s="20" t="s">
        <v>191</v>
      </c>
      <c r="D55" s="1" t="s">
        <v>11</v>
      </c>
      <c r="E55" s="30" t="str">
        <f>VLOOKUP(D55,[1]商品分类!B:C,2,0)</f>
        <v>113</v>
      </c>
      <c r="F55" s="1" t="s">
        <v>111</v>
      </c>
      <c r="G55" s="1" t="str">
        <f>VLOOKUP(F55,[1]品牌!A:B,2,0)</f>
        <v>TOC</v>
      </c>
      <c r="H55" s="1" t="s">
        <v>192</v>
      </c>
      <c r="I55" s="1" t="str">
        <f t="shared" si="1"/>
        <v>天喔茶庄红露</v>
      </c>
      <c r="J55" s="1" t="str">
        <f>RIGHT(VLOOKUP(I55,[1]品牌下细分类_系列!F:G,2,0),2)</f>
        <v>50</v>
      </c>
      <c r="K55" s="14" t="s">
        <v>181</v>
      </c>
      <c r="L55" s="1" t="s">
        <v>50</v>
      </c>
      <c r="M55" s="1" t="str">
        <f>VLOOKUP(L55,[1]特性!B:C,2,0)</f>
        <v>100</v>
      </c>
      <c r="N55" s="1" t="str">
        <f t="shared" si="2"/>
        <v>TOC3001550100113</v>
      </c>
      <c r="O55" s="1" t="b">
        <f t="shared" si="3"/>
        <v>0</v>
      </c>
      <c r="P55" s="23">
        <v>65</v>
      </c>
      <c r="R55" s="1" t="s">
        <v>182</v>
      </c>
      <c r="S55" s="1" t="s">
        <v>54</v>
      </c>
      <c r="T55" s="1">
        <v>1</v>
      </c>
      <c r="V55" s="25" t="s">
        <v>115</v>
      </c>
    </row>
    <row r="56" spans="1:22" s="1" customFormat="1" ht="15" x14ac:dyDescent="0.25">
      <c r="A56" s="1">
        <v>56</v>
      </c>
      <c r="B56" s="20" t="s">
        <v>193</v>
      </c>
      <c r="C56" s="1" t="s">
        <v>193</v>
      </c>
      <c r="D56" s="1" t="s">
        <v>11</v>
      </c>
      <c r="E56" s="30" t="str">
        <f>VLOOKUP(D56,商品分类!B:C,2,0)</f>
        <v>113</v>
      </c>
      <c r="F56" s="1" t="s">
        <v>111</v>
      </c>
      <c r="G56" s="1" t="str">
        <f>VLOOKUP(F56,品牌!A:B,2,0)</f>
        <v>TOC</v>
      </c>
      <c r="H56" s="1" t="s">
        <v>50</v>
      </c>
      <c r="I56" s="1" t="str">
        <f t="shared" si="1"/>
        <v>天喔茶庄默认</v>
      </c>
      <c r="J56" s="1" t="str">
        <f>RIGHT(VLOOKUP(I56,品牌下细分类_系列!F:G,2,0),2)</f>
        <v>10</v>
      </c>
      <c r="K56" s="14" t="s">
        <v>194</v>
      </c>
      <c r="L56" s="1" t="s">
        <v>195</v>
      </c>
      <c r="M56" s="22" t="str">
        <f>VLOOKUP(L56,特性!B:C,2,0)</f>
        <v>502</v>
      </c>
      <c r="N56" s="1" t="str">
        <f t="shared" si="2"/>
        <v>TOC2502410502113</v>
      </c>
      <c r="O56" s="1" t="b">
        <f t="shared" si="3"/>
        <v>0</v>
      </c>
      <c r="P56" s="23">
        <v>25.5</v>
      </c>
      <c r="R56" s="1" t="s">
        <v>196</v>
      </c>
      <c r="S56" s="1" t="s">
        <v>54</v>
      </c>
      <c r="T56" s="1">
        <v>1</v>
      </c>
      <c r="V56" s="25" t="s">
        <v>115</v>
      </c>
    </row>
    <row r="57" spans="1:22" s="1" customFormat="1" ht="15" x14ac:dyDescent="0.25">
      <c r="A57" s="1">
        <v>57</v>
      </c>
      <c r="B57" s="20" t="s">
        <v>197</v>
      </c>
      <c r="C57" s="1" t="s">
        <v>197</v>
      </c>
      <c r="D57" s="1" t="s">
        <v>11</v>
      </c>
      <c r="E57" s="30" t="str">
        <f>VLOOKUP(D57,商品分类!B:C,2,0)</f>
        <v>113</v>
      </c>
      <c r="F57" s="1" t="s">
        <v>111</v>
      </c>
      <c r="G57" s="1" t="str">
        <f>VLOOKUP(F57,品牌!A:B,2,0)</f>
        <v>TOC</v>
      </c>
      <c r="H57" s="1" t="s">
        <v>50</v>
      </c>
      <c r="I57" s="1" t="str">
        <f t="shared" si="1"/>
        <v>天喔茶庄默认</v>
      </c>
      <c r="J57" s="1" t="str">
        <f>RIGHT(VLOOKUP(I57,品牌下细分类_系列!F:G,2,0),2)</f>
        <v>10</v>
      </c>
      <c r="K57" s="14" t="s">
        <v>113</v>
      </c>
      <c r="L57" s="1" t="s">
        <v>195</v>
      </c>
      <c r="M57" s="22" t="str">
        <f>VLOOKUP(L57,特性!B:C,2,0)</f>
        <v>502</v>
      </c>
      <c r="N57" s="1" t="str">
        <f t="shared" si="2"/>
        <v>TOC5001510502113</v>
      </c>
      <c r="O57" s="1" t="b">
        <f t="shared" si="3"/>
        <v>0</v>
      </c>
      <c r="P57" s="23">
        <v>30</v>
      </c>
      <c r="R57" s="1" t="s">
        <v>114</v>
      </c>
      <c r="S57" s="1" t="s">
        <v>54</v>
      </c>
      <c r="T57" s="1">
        <v>1</v>
      </c>
      <c r="V57" s="25" t="s">
        <v>115</v>
      </c>
    </row>
    <row r="58" spans="1:22" s="1" customFormat="1" ht="15" x14ac:dyDescent="0.25">
      <c r="A58" s="1">
        <v>58</v>
      </c>
      <c r="B58" s="20" t="s">
        <v>198</v>
      </c>
      <c r="C58" s="1" t="s">
        <v>198</v>
      </c>
      <c r="D58" s="1" t="s">
        <v>11</v>
      </c>
      <c r="E58" s="30" t="str">
        <f>VLOOKUP(D58,商品分类!B:C,2,0)</f>
        <v>113</v>
      </c>
      <c r="F58" s="1" t="s">
        <v>111</v>
      </c>
      <c r="G58" s="1" t="str">
        <f>VLOOKUP(F58,品牌!A:B,2,0)</f>
        <v>TOC</v>
      </c>
      <c r="H58" s="1" t="s">
        <v>50</v>
      </c>
      <c r="I58" s="1" t="str">
        <f t="shared" si="1"/>
        <v>天喔茶庄默认</v>
      </c>
      <c r="J58" s="1" t="str">
        <f>RIGHT(VLOOKUP(I58,品牌下细分类_系列!F:G,2,0),2)</f>
        <v>10</v>
      </c>
      <c r="K58" s="14" t="s">
        <v>199</v>
      </c>
      <c r="L58" s="1" t="s">
        <v>200</v>
      </c>
      <c r="M58" s="22" t="str">
        <f>VLOOKUP(L58,特性!B:C,2,0)</f>
        <v>501</v>
      </c>
      <c r="N58" s="1" t="str">
        <f t="shared" si="2"/>
        <v>TOC5001210501113</v>
      </c>
      <c r="O58" s="1" t="b">
        <f t="shared" si="3"/>
        <v>0</v>
      </c>
      <c r="P58" s="23">
        <v>27</v>
      </c>
      <c r="R58" s="1" t="s">
        <v>201</v>
      </c>
      <c r="S58" s="1" t="s">
        <v>54</v>
      </c>
      <c r="T58" s="1">
        <v>1</v>
      </c>
      <c r="V58" s="35" t="s">
        <v>115</v>
      </c>
    </row>
    <row r="59" spans="1:22" s="1" customFormat="1" ht="15" x14ac:dyDescent="0.25">
      <c r="A59" s="1">
        <v>59</v>
      </c>
      <c r="B59" s="20" t="s">
        <v>202</v>
      </c>
      <c r="C59" s="1" t="s">
        <v>202</v>
      </c>
      <c r="D59" s="1" t="s">
        <v>11</v>
      </c>
      <c r="E59" s="30" t="str">
        <f>VLOOKUP(D59,商品分类!B:C,2,0)</f>
        <v>113</v>
      </c>
      <c r="F59" s="1" t="s">
        <v>111</v>
      </c>
      <c r="G59" s="1" t="str">
        <f>VLOOKUP(F59,品牌!A:B,2,0)</f>
        <v>TOC</v>
      </c>
      <c r="H59" s="1" t="s">
        <v>50</v>
      </c>
      <c r="I59" s="1" t="str">
        <f t="shared" si="1"/>
        <v>天喔茶庄默认</v>
      </c>
      <c r="J59" s="1" t="str">
        <f>RIGHT(VLOOKUP(I59,品牌下细分类_系列!F:G,2,0),2)</f>
        <v>10</v>
      </c>
      <c r="K59" s="14" t="s">
        <v>199</v>
      </c>
      <c r="L59" s="1" t="s">
        <v>203</v>
      </c>
      <c r="M59" s="22" t="str">
        <f>VLOOKUP(L59,特性!B:C,2,0)</f>
        <v>510</v>
      </c>
      <c r="N59" s="1" t="str">
        <f t="shared" si="2"/>
        <v>TOC5001210510113</v>
      </c>
      <c r="O59" s="1" t="b">
        <f t="shared" si="3"/>
        <v>0</v>
      </c>
      <c r="P59" s="23">
        <v>27</v>
      </c>
      <c r="R59" s="1" t="s">
        <v>201</v>
      </c>
      <c r="S59" s="1" t="s">
        <v>54</v>
      </c>
      <c r="T59" s="1">
        <v>1</v>
      </c>
      <c r="V59" s="35" t="s">
        <v>115</v>
      </c>
    </row>
    <row r="60" spans="1:22" s="1" customFormat="1" ht="15" x14ac:dyDescent="0.25">
      <c r="A60" s="1">
        <v>60</v>
      </c>
      <c r="B60" s="20" t="s">
        <v>204</v>
      </c>
      <c r="C60" s="1" t="s">
        <v>204</v>
      </c>
      <c r="D60" s="1" t="s">
        <v>11</v>
      </c>
      <c r="E60" s="30" t="str">
        <f>VLOOKUP(D60,商品分类!B:C,2,0)</f>
        <v>113</v>
      </c>
      <c r="F60" s="1" t="s">
        <v>111</v>
      </c>
      <c r="G60" s="1" t="str">
        <f>VLOOKUP(F60,品牌!A:B,2,0)</f>
        <v>TOC</v>
      </c>
      <c r="H60" s="1" t="s">
        <v>50</v>
      </c>
      <c r="I60" s="1" t="str">
        <f t="shared" si="1"/>
        <v>天喔茶庄默认</v>
      </c>
      <c r="J60" s="1" t="str">
        <f>RIGHT(VLOOKUP(I60,品牌下细分类_系列!F:G,2,0),2)</f>
        <v>10</v>
      </c>
      <c r="K60" s="14" t="s">
        <v>126</v>
      </c>
      <c r="L60" s="1" t="s">
        <v>205</v>
      </c>
      <c r="M60" s="22" t="str">
        <f>VLOOKUP(L60,特性!B:C,2,0)</f>
        <v>142</v>
      </c>
      <c r="N60" s="1" t="str">
        <f t="shared" si="2"/>
        <v>TOC2501610142113</v>
      </c>
      <c r="O60" s="1" t="b">
        <f t="shared" si="3"/>
        <v>0</v>
      </c>
      <c r="P60" s="23">
        <v>18</v>
      </c>
      <c r="R60" s="1" t="s">
        <v>128</v>
      </c>
      <c r="S60" s="1" t="s">
        <v>54</v>
      </c>
      <c r="T60" s="1">
        <v>1</v>
      </c>
      <c r="V60" s="35" t="s">
        <v>115</v>
      </c>
    </row>
    <row r="61" spans="1:22" s="1" customFormat="1" x14ac:dyDescent="0.25">
      <c r="A61" s="1">
        <v>61</v>
      </c>
      <c r="B61" s="20" t="s">
        <v>206</v>
      </c>
      <c r="C61" s="1" t="s">
        <v>207</v>
      </c>
      <c r="D61" s="1" t="s">
        <v>5</v>
      </c>
      <c r="E61" s="30" t="str">
        <f>VLOOKUP(D61,商品分类!B:C,2,0)</f>
        <v>110</v>
      </c>
      <c r="F61" s="1" t="s">
        <v>208</v>
      </c>
      <c r="G61" s="30" t="str">
        <f>VLOOKUP(F61,品牌!A:B,2,0)</f>
        <v>NF1</v>
      </c>
      <c r="H61" s="1" t="s">
        <v>209</v>
      </c>
      <c r="I61" s="1" t="str">
        <f t="shared" si="1"/>
        <v>农夫天然水</v>
      </c>
      <c r="J61" s="1" t="str">
        <f>RIGHT(VLOOKUP(I61,品牌下细分类_系列!F:G,2,0),2)</f>
        <v>55</v>
      </c>
      <c r="K61" s="14" t="s">
        <v>210</v>
      </c>
      <c r="L61" s="8" t="s">
        <v>211</v>
      </c>
      <c r="M61" s="22" t="str">
        <f>VLOOKUP(L61,特性!B:C,2,0)</f>
        <v>304</v>
      </c>
      <c r="N61" s="1" t="str">
        <f t="shared" si="2"/>
        <v>NF10190155304110</v>
      </c>
      <c r="O61" s="1" t="b">
        <f t="shared" si="3"/>
        <v>0</v>
      </c>
      <c r="P61" s="24">
        <v>14</v>
      </c>
      <c r="R61" s="1" t="s">
        <v>212</v>
      </c>
      <c r="S61" s="1" t="s">
        <v>54</v>
      </c>
      <c r="T61" s="1">
        <v>1</v>
      </c>
      <c r="V61" s="1" t="s">
        <v>213</v>
      </c>
    </row>
    <row r="62" spans="1:22" s="1" customFormat="1" x14ac:dyDescent="0.25">
      <c r="A62" s="1">
        <v>62</v>
      </c>
      <c r="B62" s="20" t="s">
        <v>214</v>
      </c>
      <c r="C62" s="1" t="s">
        <v>215</v>
      </c>
      <c r="D62" s="1" t="s">
        <v>7</v>
      </c>
      <c r="E62" s="30" t="str">
        <f>VLOOKUP(D62,商品分类!B:C,2,0)</f>
        <v>111</v>
      </c>
      <c r="F62" s="1" t="s">
        <v>208</v>
      </c>
      <c r="G62" s="30" t="str">
        <f>VLOOKUP(F62,品牌!A:B,2,0)</f>
        <v>NF1</v>
      </c>
      <c r="H62" s="1" t="s">
        <v>209</v>
      </c>
      <c r="I62" s="1" t="str">
        <f t="shared" si="1"/>
        <v>农夫天然水</v>
      </c>
      <c r="J62" s="1" t="str">
        <f>RIGHT(VLOOKUP(I62,品牌下细分类_系列!F:G,2,0),2)</f>
        <v>55</v>
      </c>
      <c r="K62" s="14" t="s">
        <v>216</v>
      </c>
      <c r="L62" s="1" t="s">
        <v>50</v>
      </c>
      <c r="M62" s="22" t="str">
        <f>VLOOKUP(L62,特性!B:C,2,0)</f>
        <v>100</v>
      </c>
      <c r="N62" s="1" t="str">
        <f t="shared" si="2"/>
        <v>NF13802455100111</v>
      </c>
      <c r="O62" s="1" t="b">
        <f t="shared" si="3"/>
        <v>0</v>
      </c>
      <c r="P62" s="24">
        <v>24.5</v>
      </c>
      <c r="R62" s="1" t="s">
        <v>217</v>
      </c>
      <c r="S62" s="1" t="s">
        <v>54</v>
      </c>
      <c r="T62" s="1">
        <v>1</v>
      </c>
      <c r="V62" s="1" t="s">
        <v>213</v>
      </c>
    </row>
    <row r="63" spans="1:22" s="1" customFormat="1" x14ac:dyDescent="0.25">
      <c r="A63" s="1">
        <v>63</v>
      </c>
      <c r="B63" s="20" t="s">
        <v>218</v>
      </c>
      <c r="C63" s="20" t="s">
        <v>219</v>
      </c>
      <c r="D63" s="1" t="s">
        <v>7</v>
      </c>
      <c r="E63" s="30" t="str">
        <f>VLOOKUP(D63,商品分类!B:C,2,0)</f>
        <v>111</v>
      </c>
      <c r="F63" s="1" t="s">
        <v>208</v>
      </c>
      <c r="G63" s="30" t="str">
        <f>VLOOKUP(F63,品牌!A:B,2,0)</f>
        <v>NF1</v>
      </c>
      <c r="H63" s="1" t="s">
        <v>209</v>
      </c>
      <c r="I63" s="1" t="str">
        <f t="shared" si="1"/>
        <v>农夫天然水</v>
      </c>
      <c r="J63" s="1" t="str">
        <f>RIGHT(VLOOKUP(I63,品牌下细分类_系列!F:G,2,0),2)</f>
        <v>55</v>
      </c>
      <c r="K63" s="14" t="s">
        <v>220</v>
      </c>
      <c r="L63" s="1" t="s">
        <v>50</v>
      </c>
      <c r="M63" s="22" t="str">
        <f>VLOOKUP(L63,特性!B:C,2,0)</f>
        <v>100</v>
      </c>
      <c r="N63" s="1" t="str">
        <f t="shared" si="2"/>
        <v>NF15502455100111</v>
      </c>
      <c r="O63" s="1" t="b">
        <f t="shared" si="3"/>
        <v>0</v>
      </c>
      <c r="P63" s="24">
        <v>26.5</v>
      </c>
      <c r="R63" s="1" t="s">
        <v>221</v>
      </c>
      <c r="S63" s="1" t="s">
        <v>54</v>
      </c>
      <c r="T63" s="1">
        <v>1</v>
      </c>
      <c r="V63" s="1" t="s">
        <v>213</v>
      </c>
    </row>
    <row r="64" spans="1:22" s="1" customFormat="1" x14ac:dyDescent="0.25">
      <c r="A64" s="1">
        <v>64</v>
      </c>
      <c r="B64" s="20" t="s">
        <v>222</v>
      </c>
      <c r="C64" s="1" t="s">
        <v>223</v>
      </c>
      <c r="D64" s="1" t="s">
        <v>7</v>
      </c>
      <c r="E64" s="30" t="str">
        <f>VLOOKUP(D64,商品分类!B:C,2,0)</f>
        <v>111</v>
      </c>
      <c r="F64" s="1" t="s">
        <v>208</v>
      </c>
      <c r="G64" s="30" t="str">
        <f>VLOOKUP(F64,品牌!A:B,2,0)</f>
        <v>NF1</v>
      </c>
      <c r="H64" s="1" t="s">
        <v>209</v>
      </c>
      <c r="I64" s="1" t="str">
        <f t="shared" si="1"/>
        <v>农夫天然水</v>
      </c>
      <c r="J64" s="1" t="str">
        <f>RIGHT(VLOOKUP(I64,品牌下细分类_系列!F:G,2,0),2)</f>
        <v>55</v>
      </c>
      <c r="K64" s="14" t="s">
        <v>224</v>
      </c>
      <c r="L64" s="1" t="s">
        <v>50</v>
      </c>
      <c r="M64" s="22" t="str">
        <f>VLOOKUP(L64,特性!B:C,2,0)</f>
        <v>100</v>
      </c>
      <c r="N64" s="1" t="str">
        <f t="shared" si="2"/>
        <v>NF15502855100111</v>
      </c>
      <c r="O64" s="1" t="b">
        <f t="shared" si="3"/>
        <v>0</v>
      </c>
      <c r="P64" s="24">
        <v>27</v>
      </c>
      <c r="R64" s="1" t="s">
        <v>225</v>
      </c>
      <c r="S64" s="1" t="s">
        <v>54</v>
      </c>
      <c r="T64" s="1">
        <v>1</v>
      </c>
      <c r="V64" s="1" t="s">
        <v>213</v>
      </c>
    </row>
    <row r="65" spans="1:22" s="1" customFormat="1" x14ac:dyDescent="0.25">
      <c r="A65" s="1">
        <v>65</v>
      </c>
      <c r="B65" s="20" t="s">
        <v>226</v>
      </c>
      <c r="C65" s="20" t="s">
        <v>227</v>
      </c>
      <c r="D65" s="1" t="s">
        <v>7</v>
      </c>
      <c r="E65" s="30" t="str">
        <f>VLOOKUP(D65,商品分类!B:C,2,0)</f>
        <v>111</v>
      </c>
      <c r="F65" s="1" t="s">
        <v>208</v>
      </c>
      <c r="G65" s="30" t="str">
        <f>VLOOKUP(F65,品牌!A:B,2,0)</f>
        <v>NF1</v>
      </c>
      <c r="H65" s="1" t="s">
        <v>209</v>
      </c>
      <c r="I65" s="1" t="str">
        <f t="shared" si="1"/>
        <v>农夫天然水</v>
      </c>
      <c r="J65" s="1" t="str">
        <f>RIGHT(VLOOKUP(I65,品牌下细分类_系列!F:G,2,0),2)</f>
        <v>55</v>
      </c>
      <c r="K65" s="14" t="s">
        <v>228</v>
      </c>
      <c r="L65" s="1" t="s">
        <v>50</v>
      </c>
      <c r="M65" s="22" t="str">
        <f>VLOOKUP(L65,特性!B:C,2,0)</f>
        <v>100</v>
      </c>
      <c r="N65" s="1" t="str">
        <f t="shared" si="2"/>
        <v>NF17501555100111</v>
      </c>
      <c r="O65" s="1" t="b">
        <f t="shared" si="3"/>
        <v>0</v>
      </c>
      <c r="P65" s="24">
        <v>26</v>
      </c>
      <c r="R65" s="1" t="s">
        <v>229</v>
      </c>
      <c r="S65" s="1" t="s">
        <v>54</v>
      </c>
      <c r="T65" s="1">
        <v>1</v>
      </c>
      <c r="V65" s="1" t="s">
        <v>213</v>
      </c>
    </row>
    <row r="66" spans="1:22" s="1" customFormat="1" x14ac:dyDescent="0.25">
      <c r="A66" s="1">
        <v>66</v>
      </c>
      <c r="B66" s="20" t="s">
        <v>230</v>
      </c>
      <c r="C66" s="1" t="s">
        <v>231</v>
      </c>
      <c r="D66" s="1" t="s">
        <v>7</v>
      </c>
      <c r="E66" s="30" t="str">
        <f>VLOOKUP(D66,商品分类!B:C,2,0)</f>
        <v>111</v>
      </c>
      <c r="F66" s="1" t="s">
        <v>208</v>
      </c>
      <c r="G66" s="30" t="str">
        <f>VLOOKUP(F66,品牌!A:B,2,0)</f>
        <v>NF1</v>
      </c>
      <c r="H66" s="1" t="s">
        <v>209</v>
      </c>
      <c r="I66" s="1" t="str">
        <f t="shared" si="1"/>
        <v>农夫天然水</v>
      </c>
      <c r="J66" s="1" t="str">
        <f>RIGHT(VLOOKUP(I66,品牌下细分类_系列!F:G,2,0),2)</f>
        <v>55</v>
      </c>
      <c r="K66" s="14" t="s">
        <v>232</v>
      </c>
      <c r="L66" s="8" t="s">
        <v>211</v>
      </c>
      <c r="M66" s="22" t="str">
        <f>VLOOKUP(L66,特性!B:C,2,0)</f>
        <v>304</v>
      </c>
      <c r="N66" s="1" t="str">
        <f t="shared" si="2"/>
        <v>NF10151255304111</v>
      </c>
      <c r="O66" s="1" t="b">
        <f t="shared" si="3"/>
        <v>0</v>
      </c>
      <c r="P66" s="24">
        <v>27</v>
      </c>
      <c r="R66" s="1" t="s">
        <v>233</v>
      </c>
      <c r="S66" s="1" t="s">
        <v>54</v>
      </c>
      <c r="T66" s="1">
        <v>1</v>
      </c>
      <c r="V66" s="1" t="s">
        <v>213</v>
      </c>
    </row>
    <row r="67" spans="1:22" s="1" customFormat="1" x14ac:dyDescent="0.25">
      <c r="A67" s="1">
        <v>67</v>
      </c>
      <c r="B67" s="20" t="s">
        <v>234</v>
      </c>
      <c r="C67" s="1" t="s">
        <v>231</v>
      </c>
      <c r="D67" s="1" t="s">
        <v>7</v>
      </c>
      <c r="E67" s="30" t="str">
        <f>VLOOKUP(D67,商品分类!B:C,2,0)</f>
        <v>111</v>
      </c>
      <c r="F67" s="1" t="s">
        <v>208</v>
      </c>
      <c r="G67" s="30" t="str">
        <f>VLOOKUP(F67,品牌!A:B,2,0)</f>
        <v>NF1</v>
      </c>
      <c r="H67" s="1" t="s">
        <v>209</v>
      </c>
      <c r="I67" s="1" t="str">
        <f t="shared" ref="I67:I130" si="4">F67&amp;H67</f>
        <v>农夫天然水</v>
      </c>
      <c r="J67" s="1" t="str">
        <f>RIGHT(VLOOKUP(I67,品牌下细分类_系列!F:G,2,0),2)</f>
        <v>55</v>
      </c>
      <c r="K67" s="14" t="s">
        <v>232</v>
      </c>
      <c r="L67" s="1" t="s">
        <v>50</v>
      </c>
      <c r="M67" s="22" t="str">
        <f>VLOOKUP(L67,特性!B:C,2,0)</f>
        <v>100</v>
      </c>
      <c r="N67" s="1" t="str">
        <f t="shared" ref="N67:N130" si="5">G67&amp;K67&amp;J67&amp;M67&amp;E67</f>
        <v>NF10151255100111</v>
      </c>
      <c r="O67" s="1" t="b">
        <f t="shared" ref="O67:O130" si="6">N67=N66</f>
        <v>0</v>
      </c>
      <c r="P67" s="24">
        <v>28</v>
      </c>
      <c r="R67" s="1" t="s">
        <v>233</v>
      </c>
      <c r="S67" s="1" t="s">
        <v>54</v>
      </c>
      <c r="T67" s="1">
        <v>1</v>
      </c>
      <c r="V67" s="1" t="s">
        <v>213</v>
      </c>
    </row>
    <row r="68" spans="1:22" s="1" customFormat="1" x14ac:dyDescent="0.25">
      <c r="A68" s="1">
        <v>68</v>
      </c>
      <c r="B68" s="20" t="s">
        <v>235</v>
      </c>
      <c r="C68" s="1" t="s">
        <v>236</v>
      </c>
      <c r="D68" s="1" t="s">
        <v>7</v>
      </c>
      <c r="E68" s="30" t="str">
        <f>VLOOKUP(D68,商品分类!B:C,2,0)</f>
        <v>111</v>
      </c>
      <c r="F68" s="1" t="s">
        <v>208</v>
      </c>
      <c r="G68" s="30" t="str">
        <f>VLOOKUP(F68,品牌!A:B,2,0)</f>
        <v>NF1</v>
      </c>
      <c r="H68" s="1" t="s">
        <v>209</v>
      </c>
      <c r="I68" s="1" t="str">
        <f t="shared" si="4"/>
        <v>农夫天然水</v>
      </c>
      <c r="J68" s="1" t="str">
        <f>RIGHT(VLOOKUP(I68,品牌下细分类_系列!F:G,2,0),2)</f>
        <v>55</v>
      </c>
      <c r="K68" s="14" t="s">
        <v>237</v>
      </c>
      <c r="L68" s="1" t="s">
        <v>50</v>
      </c>
      <c r="M68" s="22" t="str">
        <f>VLOOKUP(L68,特性!B:C,2,0)</f>
        <v>100</v>
      </c>
      <c r="N68" s="1" t="str">
        <f t="shared" si="5"/>
        <v>NF10040655100111</v>
      </c>
      <c r="O68" s="1" t="b">
        <f t="shared" si="6"/>
        <v>0</v>
      </c>
      <c r="P68" s="24">
        <v>34</v>
      </c>
      <c r="R68" s="1" t="s">
        <v>238</v>
      </c>
      <c r="S68" s="1" t="s">
        <v>54</v>
      </c>
      <c r="T68" s="1">
        <v>1</v>
      </c>
      <c r="V68" s="1" t="s">
        <v>213</v>
      </c>
    </row>
    <row r="69" spans="1:22" s="1" customFormat="1" x14ac:dyDescent="0.25">
      <c r="A69" s="1">
        <v>69</v>
      </c>
      <c r="B69" s="20" t="s">
        <v>239</v>
      </c>
      <c r="C69" s="1" t="s">
        <v>240</v>
      </c>
      <c r="D69" s="1" t="s">
        <v>7</v>
      </c>
      <c r="E69" s="30" t="str">
        <f>VLOOKUP(D69,商品分类!B:C,2,0)</f>
        <v>111</v>
      </c>
      <c r="F69" s="1" t="s">
        <v>208</v>
      </c>
      <c r="G69" s="30" t="str">
        <f>VLOOKUP(F69,品牌!A:B,2,0)</f>
        <v>NF1</v>
      </c>
      <c r="H69" s="1" t="s">
        <v>209</v>
      </c>
      <c r="I69" s="1" t="str">
        <f t="shared" si="4"/>
        <v>农夫天然水</v>
      </c>
      <c r="J69" s="1" t="str">
        <f>RIGHT(VLOOKUP(I69,品牌下细分类_系列!F:G,2,0),2)</f>
        <v>55</v>
      </c>
      <c r="K69" s="14" t="s">
        <v>241</v>
      </c>
      <c r="L69" s="1" t="s">
        <v>50</v>
      </c>
      <c r="M69" s="22" t="str">
        <f>VLOOKUP(L69,特性!B:C,2,0)</f>
        <v>100</v>
      </c>
      <c r="N69" s="1" t="str">
        <f t="shared" si="5"/>
        <v>NF10040455100111</v>
      </c>
      <c r="O69" s="1" t="b">
        <f t="shared" si="6"/>
        <v>0</v>
      </c>
      <c r="P69" s="24">
        <v>24.5</v>
      </c>
      <c r="R69" s="1" t="s">
        <v>242</v>
      </c>
      <c r="S69" s="1" t="s">
        <v>54</v>
      </c>
      <c r="T69" s="1">
        <v>1</v>
      </c>
      <c r="V69" s="1" t="s">
        <v>213</v>
      </c>
    </row>
    <row r="70" spans="1:22" s="1" customFormat="1" x14ac:dyDescent="0.25">
      <c r="A70" s="1">
        <v>70</v>
      </c>
      <c r="B70" s="20" t="s">
        <v>243</v>
      </c>
      <c r="C70" s="1" t="s">
        <v>244</v>
      </c>
      <c r="D70" s="1" t="s">
        <v>7</v>
      </c>
      <c r="E70" s="30" t="str">
        <f>VLOOKUP(D70,商品分类!B:C,2,0)</f>
        <v>111</v>
      </c>
      <c r="F70" s="1" t="s">
        <v>208</v>
      </c>
      <c r="G70" s="30" t="str">
        <f>VLOOKUP(F70,品牌!A:B,2,0)</f>
        <v>NF1</v>
      </c>
      <c r="H70" s="1" t="s">
        <v>209</v>
      </c>
      <c r="I70" s="1" t="str">
        <f t="shared" si="4"/>
        <v>农夫天然水</v>
      </c>
      <c r="J70" s="1" t="str">
        <f>RIGHT(VLOOKUP(I70,品牌下细分类_系列!F:G,2,0),2)</f>
        <v>55</v>
      </c>
      <c r="K70" s="14" t="s">
        <v>245</v>
      </c>
      <c r="L70" s="1" t="s">
        <v>50</v>
      </c>
      <c r="M70" s="1" t="str">
        <f>VLOOKUP(L70,特性!B:C,2,0)</f>
        <v>100</v>
      </c>
      <c r="N70" s="1" t="str">
        <f t="shared" si="5"/>
        <v>NF10050455100111</v>
      </c>
      <c r="O70" s="1" t="b">
        <f t="shared" si="6"/>
        <v>0</v>
      </c>
      <c r="P70" s="24">
        <v>27</v>
      </c>
      <c r="R70" s="1" t="s">
        <v>246</v>
      </c>
      <c r="S70" s="1" t="s">
        <v>54</v>
      </c>
      <c r="T70" s="1">
        <v>1</v>
      </c>
      <c r="V70" s="1" t="s">
        <v>213</v>
      </c>
    </row>
    <row r="71" spans="1:22" s="1" customFormat="1" x14ac:dyDescent="0.25">
      <c r="A71" s="1">
        <v>71</v>
      </c>
      <c r="B71" s="20" t="s">
        <v>247</v>
      </c>
      <c r="C71" s="1" t="s">
        <v>248</v>
      </c>
      <c r="D71" s="1" t="s">
        <v>7</v>
      </c>
      <c r="E71" s="30" t="str">
        <f>VLOOKUP(D71,商品分类!B:C,2,0)</f>
        <v>111</v>
      </c>
      <c r="F71" s="1" t="s">
        <v>208</v>
      </c>
      <c r="G71" s="30" t="str">
        <f>VLOOKUP(F71,品牌!A:B,2,0)</f>
        <v>NF1</v>
      </c>
      <c r="H71" s="1" t="s">
        <v>209</v>
      </c>
      <c r="I71" s="1" t="str">
        <f t="shared" si="4"/>
        <v>农夫天然水</v>
      </c>
      <c r="J71" s="1" t="str">
        <f>RIGHT(VLOOKUP(I71,品牌下细分类_系列!F:G,2,0),2)</f>
        <v>55</v>
      </c>
      <c r="K71" s="14" t="s">
        <v>249</v>
      </c>
      <c r="L71" s="1" t="s">
        <v>50</v>
      </c>
      <c r="M71" s="22" t="str">
        <f>VLOOKUP(L71,特性!B:C,2,0)</f>
        <v>100</v>
      </c>
      <c r="N71" s="1" t="str">
        <f t="shared" si="5"/>
        <v>NF14002455100111</v>
      </c>
      <c r="O71" s="1" t="b">
        <f t="shared" si="6"/>
        <v>0</v>
      </c>
      <c r="P71" s="24">
        <v>44</v>
      </c>
      <c r="R71" s="1" t="s">
        <v>250</v>
      </c>
      <c r="S71" s="1" t="s">
        <v>54</v>
      </c>
      <c r="T71" s="1">
        <v>1</v>
      </c>
      <c r="V71" s="1" t="s">
        <v>213</v>
      </c>
    </row>
    <row r="72" spans="1:22" s="1" customFormat="1" x14ac:dyDescent="0.25">
      <c r="A72" s="1">
        <v>72</v>
      </c>
      <c r="B72" s="20" t="s">
        <v>251</v>
      </c>
      <c r="C72" s="1" t="s">
        <v>252</v>
      </c>
      <c r="D72" s="1" t="s">
        <v>7</v>
      </c>
      <c r="E72" s="30" t="str">
        <f>VLOOKUP(D72,商品分类!B:C,2,0)</f>
        <v>111</v>
      </c>
      <c r="F72" s="1" t="s">
        <v>208</v>
      </c>
      <c r="G72" s="30" t="str">
        <f>VLOOKUP(F72,品牌!A:B,2,0)</f>
        <v>NF1</v>
      </c>
      <c r="H72" s="1" t="s">
        <v>209</v>
      </c>
      <c r="I72" s="1" t="str">
        <f t="shared" si="4"/>
        <v>农夫天然水</v>
      </c>
      <c r="J72" s="1" t="str">
        <f>RIGHT(VLOOKUP(I72,品牌下细分类_系列!F:G,2,0),2)</f>
        <v>55</v>
      </c>
      <c r="K72" s="14" t="s">
        <v>253</v>
      </c>
      <c r="L72" s="1" t="s">
        <v>50</v>
      </c>
      <c r="M72" s="22" t="str">
        <f>VLOOKUP(L72,特性!B:C,2,0)</f>
        <v>100</v>
      </c>
      <c r="N72" s="1" t="str">
        <f t="shared" si="5"/>
        <v>NF15352455100111</v>
      </c>
      <c r="O72" s="1" t="b">
        <f t="shared" si="6"/>
        <v>0</v>
      </c>
      <c r="P72" s="24">
        <v>44</v>
      </c>
      <c r="R72" s="1" t="s">
        <v>254</v>
      </c>
      <c r="S72" s="1" t="s">
        <v>54</v>
      </c>
      <c r="T72" s="1">
        <v>1</v>
      </c>
      <c r="V72" s="1" t="s">
        <v>213</v>
      </c>
    </row>
    <row r="73" spans="1:22" s="1" customFormat="1" x14ac:dyDescent="0.25">
      <c r="A73" s="1">
        <v>73</v>
      </c>
      <c r="B73" s="20" t="s">
        <v>255</v>
      </c>
      <c r="C73" s="1" t="s">
        <v>256</v>
      </c>
      <c r="D73" s="1" t="s">
        <v>7</v>
      </c>
      <c r="E73" s="30" t="str">
        <f>VLOOKUP(D73,商品分类!B:C,2,0)</f>
        <v>111</v>
      </c>
      <c r="F73" s="1" t="s">
        <v>208</v>
      </c>
      <c r="G73" s="30" t="str">
        <f>VLOOKUP(F73,品牌!A:B,2,0)</f>
        <v>NF1</v>
      </c>
      <c r="H73" s="1" t="s">
        <v>209</v>
      </c>
      <c r="I73" s="1" t="str">
        <f t="shared" si="4"/>
        <v>农夫天然水</v>
      </c>
      <c r="J73" s="1" t="str">
        <f>RIGHT(VLOOKUP(I73,品牌下细分类_系列!F:G,2,0),2)</f>
        <v>55</v>
      </c>
      <c r="K73" s="14" t="s">
        <v>88</v>
      </c>
      <c r="L73" s="1" t="s">
        <v>50</v>
      </c>
      <c r="M73" s="22" t="str">
        <f>VLOOKUP(L73,特性!B:C,2,0)</f>
        <v>100</v>
      </c>
      <c r="N73" s="1" t="str">
        <f t="shared" si="5"/>
        <v>NF10011255100111</v>
      </c>
      <c r="O73" s="1" t="b">
        <f t="shared" si="6"/>
        <v>0</v>
      </c>
      <c r="P73" s="24">
        <v>70</v>
      </c>
      <c r="R73" s="1" t="s">
        <v>90</v>
      </c>
      <c r="S73" s="1" t="s">
        <v>54</v>
      </c>
      <c r="T73" s="1">
        <v>1</v>
      </c>
      <c r="V73" s="1" t="s">
        <v>213</v>
      </c>
    </row>
    <row r="74" spans="1:22" s="1" customFormat="1" x14ac:dyDescent="0.25">
      <c r="A74" s="1">
        <v>74</v>
      </c>
      <c r="B74" s="20" t="s">
        <v>257</v>
      </c>
      <c r="C74" s="20" t="s">
        <v>257</v>
      </c>
      <c r="D74" s="1" t="s">
        <v>11</v>
      </c>
      <c r="E74" s="30" t="str">
        <f>VLOOKUP(D74,商品分类!B:C,2,0)</f>
        <v>113</v>
      </c>
      <c r="F74" s="1" t="s">
        <v>208</v>
      </c>
      <c r="G74" s="30" t="str">
        <f>VLOOKUP(F74,品牌!A:B,2,0)</f>
        <v>NF1</v>
      </c>
      <c r="H74" s="1" t="s">
        <v>258</v>
      </c>
      <c r="I74" s="1" t="str">
        <f t="shared" si="4"/>
        <v>农夫农夫果园</v>
      </c>
      <c r="J74" s="1" t="str">
        <f>RIGHT(VLOOKUP(I74,品牌下细分类_系列!F:G,2,0),2)</f>
        <v>15</v>
      </c>
      <c r="K74" s="14" t="s">
        <v>259</v>
      </c>
      <c r="L74" s="1" t="s">
        <v>260</v>
      </c>
      <c r="M74" s="22" t="str">
        <f>VLOOKUP(L74,特性!B:C,2,0)</f>
        <v>133</v>
      </c>
      <c r="N74" s="1" t="str">
        <f t="shared" si="5"/>
        <v>NF13801215133113</v>
      </c>
      <c r="O74" s="1" t="b">
        <f t="shared" si="6"/>
        <v>0</v>
      </c>
      <c r="P74" s="24">
        <v>47</v>
      </c>
      <c r="R74" s="1" t="s">
        <v>261</v>
      </c>
      <c r="S74" s="1" t="s">
        <v>54</v>
      </c>
      <c r="T74" s="1">
        <v>1</v>
      </c>
      <c r="V74" s="1" t="s">
        <v>213</v>
      </c>
    </row>
    <row r="75" spans="1:22" s="1" customFormat="1" x14ac:dyDescent="0.25">
      <c r="A75" s="1">
        <v>75</v>
      </c>
      <c r="B75" s="20" t="s">
        <v>262</v>
      </c>
      <c r="C75" s="20" t="s">
        <v>262</v>
      </c>
      <c r="D75" s="1" t="s">
        <v>11</v>
      </c>
      <c r="E75" s="30" t="str">
        <f>VLOOKUP(D75,商品分类!B:C,2,0)</f>
        <v>113</v>
      </c>
      <c r="F75" s="1" t="s">
        <v>208</v>
      </c>
      <c r="G75" s="30" t="str">
        <f>VLOOKUP(F75,品牌!A:B,2,0)</f>
        <v>NF1</v>
      </c>
      <c r="H75" s="1" t="s">
        <v>258</v>
      </c>
      <c r="I75" s="1" t="str">
        <f t="shared" si="4"/>
        <v>农夫农夫果园</v>
      </c>
      <c r="J75" s="1" t="str">
        <f>RIGHT(VLOOKUP(I75,品牌下细分类_系列!F:G,2,0),2)</f>
        <v>15</v>
      </c>
      <c r="K75" s="14" t="s">
        <v>259</v>
      </c>
      <c r="L75" s="1" t="s">
        <v>89</v>
      </c>
      <c r="M75" s="22" t="str">
        <f>VLOOKUP(L75,特性!B:C,2,0)</f>
        <v>120</v>
      </c>
      <c r="N75" s="1" t="str">
        <f t="shared" si="5"/>
        <v>NF13801215120113</v>
      </c>
      <c r="O75" s="1" t="b">
        <f t="shared" si="6"/>
        <v>0</v>
      </c>
      <c r="P75" s="24">
        <v>47</v>
      </c>
      <c r="R75" s="1" t="s">
        <v>261</v>
      </c>
      <c r="S75" s="1" t="s">
        <v>54</v>
      </c>
      <c r="T75" s="1">
        <v>1</v>
      </c>
      <c r="V75" s="1" t="s">
        <v>213</v>
      </c>
    </row>
    <row r="76" spans="1:22" s="1" customFormat="1" x14ac:dyDescent="0.25">
      <c r="A76" s="1">
        <v>76</v>
      </c>
      <c r="B76" s="20" t="s">
        <v>263</v>
      </c>
      <c r="C76" s="20" t="s">
        <v>263</v>
      </c>
      <c r="D76" s="1" t="s">
        <v>11</v>
      </c>
      <c r="E76" s="30" t="str">
        <f>VLOOKUP(D76,商品分类!B:C,2,0)</f>
        <v>113</v>
      </c>
      <c r="F76" s="1" t="s">
        <v>208</v>
      </c>
      <c r="G76" s="30" t="str">
        <f>VLOOKUP(F76,品牌!A:B,2,0)</f>
        <v>NF1</v>
      </c>
      <c r="H76" s="1" t="s">
        <v>258</v>
      </c>
      <c r="I76" s="1" t="str">
        <f t="shared" si="4"/>
        <v>农夫农夫果园</v>
      </c>
      <c r="J76" s="1" t="str">
        <f>RIGHT(VLOOKUP(I76,品牌下细分类_系列!F:G,2,0),2)</f>
        <v>15</v>
      </c>
      <c r="K76" s="14" t="s">
        <v>259</v>
      </c>
      <c r="L76" s="1" t="s">
        <v>264</v>
      </c>
      <c r="M76" s="22" t="str">
        <f>VLOOKUP(L76,特性!B:C,2,0)</f>
        <v>155</v>
      </c>
      <c r="N76" s="1" t="str">
        <f t="shared" si="5"/>
        <v>NF13801215155113</v>
      </c>
      <c r="O76" s="1" t="b">
        <f t="shared" si="6"/>
        <v>0</v>
      </c>
      <c r="P76" s="24">
        <v>47</v>
      </c>
      <c r="R76" s="1" t="s">
        <v>261</v>
      </c>
      <c r="S76" s="1" t="s">
        <v>54</v>
      </c>
      <c r="T76" s="1">
        <v>1</v>
      </c>
      <c r="V76" s="1" t="s">
        <v>213</v>
      </c>
    </row>
    <row r="77" spans="1:22" s="1" customFormat="1" x14ac:dyDescent="0.25">
      <c r="A77" s="1">
        <v>77</v>
      </c>
      <c r="B77" s="20" t="s">
        <v>265</v>
      </c>
      <c r="C77" s="20" t="s">
        <v>265</v>
      </c>
      <c r="D77" s="1" t="s">
        <v>11</v>
      </c>
      <c r="E77" s="30" t="str">
        <f>VLOOKUP(D77,商品分类!B:C,2,0)</f>
        <v>113</v>
      </c>
      <c r="F77" s="1" t="s">
        <v>208</v>
      </c>
      <c r="G77" s="30" t="str">
        <f>VLOOKUP(F77,品牌!A:B,2,0)</f>
        <v>NF1</v>
      </c>
      <c r="H77" s="1" t="s">
        <v>258</v>
      </c>
      <c r="I77" s="1" t="str">
        <f t="shared" si="4"/>
        <v>农夫农夫果园</v>
      </c>
      <c r="J77" s="1" t="str">
        <f>RIGHT(VLOOKUP(I77,品牌下细分类_系列!F:G,2,0),2)</f>
        <v>15</v>
      </c>
      <c r="K77" s="14" t="s">
        <v>113</v>
      </c>
      <c r="L77" s="1" t="s">
        <v>266</v>
      </c>
      <c r="M77" s="1" t="str">
        <f>VLOOKUP(L77,特性!B:C,2,0)</f>
        <v>156</v>
      </c>
      <c r="N77" s="1" t="str">
        <f t="shared" si="5"/>
        <v>NF15001515156113</v>
      </c>
      <c r="O77" s="1" t="b">
        <f t="shared" si="6"/>
        <v>0</v>
      </c>
      <c r="P77" s="24">
        <v>45</v>
      </c>
      <c r="R77" s="1" t="s">
        <v>267</v>
      </c>
      <c r="S77" s="1" t="s">
        <v>54</v>
      </c>
      <c r="T77" s="1">
        <v>1</v>
      </c>
      <c r="V77" s="1" t="s">
        <v>213</v>
      </c>
    </row>
    <row r="78" spans="1:22" s="1" customFormat="1" x14ac:dyDescent="0.25">
      <c r="A78" s="1">
        <v>78</v>
      </c>
      <c r="B78" s="20" t="s">
        <v>268</v>
      </c>
      <c r="C78" s="20" t="s">
        <v>268</v>
      </c>
      <c r="D78" s="1" t="s">
        <v>11</v>
      </c>
      <c r="E78" s="30" t="str">
        <f>VLOOKUP(D78,商品分类!B:C,2,0)</f>
        <v>113</v>
      </c>
      <c r="F78" s="1" t="s">
        <v>208</v>
      </c>
      <c r="G78" s="30" t="str">
        <f>VLOOKUP(F78,品牌!A:B,2,0)</f>
        <v>NF1</v>
      </c>
      <c r="H78" s="1" t="s">
        <v>258</v>
      </c>
      <c r="I78" s="1" t="str">
        <f t="shared" si="4"/>
        <v>农夫农夫果园</v>
      </c>
      <c r="J78" s="1" t="str">
        <f>RIGHT(VLOOKUP(I78,品牌下细分类_系列!F:G,2,0),2)</f>
        <v>15</v>
      </c>
      <c r="K78" s="14" t="s">
        <v>113</v>
      </c>
      <c r="L78" s="1" t="s">
        <v>269</v>
      </c>
      <c r="M78" s="22" t="str">
        <f>VLOOKUP(L78,特性!B:C,2,0)</f>
        <v>157</v>
      </c>
      <c r="N78" s="1" t="str">
        <f t="shared" si="5"/>
        <v>NF15001515157113</v>
      </c>
      <c r="O78" s="1" t="b">
        <f t="shared" si="6"/>
        <v>0</v>
      </c>
      <c r="P78" s="24">
        <v>45</v>
      </c>
      <c r="R78" s="1" t="s">
        <v>267</v>
      </c>
      <c r="S78" s="1" t="s">
        <v>54</v>
      </c>
      <c r="T78" s="1">
        <v>1</v>
      </c>
      <c r="V78" s="1" t="s">
        <v>213</v>
      </c>
    </row>
    <row r="79" spans="1:22" s="1" customFormat="1" x14ac:dyDescent="0.25">
      <c r="A79" s="1">
        <v>79</v>
      </c>
      <c r="B79" s="20" t="s">
        <v>270</v>
      </c>
      <c r="C79" s="20" t="s">
        <v>270</v>
      </c>
      <c r="D79" s="1" t="s">
        <v>11</v>
      </c>
      <c r="E79" s="30" t="str">
        <f>VLOOKUP(D79,商品分类!B:C,2,0)</f>
        <v>113</v>
      </c>
      <c r="F79" s="1" t="s">
        <v>208</v>
      </c>
      <c r="G79" s="30" t="str">
        <f>VLOOKUP(F79,品牌!A:B,2,0)</f>
        <v>NF1</v>
      </c>
      <c r="H79" s="1" t="s">
        <v>258</v>
      </c>
      <c r="I79" s="1" t="str">
        <f t="shared" si="4"/>
        <v>农夫农夫果园</v>
      </c>
      <c r="J79" s="1" t="str">
        <f>RIGHT(VLOOKUP(I79,品牌下细分类_系列!F:G,2,0),2)</f>
        <v>15</v>
      </c>
      <c r="K79" s="14" t="s">
        <v>113</v>
      </c>
      <c r="L79" s="1" t="s">
        <v>271</v>
      </c>
      <c r="M79" s="22" t="str">
        <f>VLOOKUP(L79,特性!B:C,2,0)</f>
        <v>158</v>
      </c>
      <c r="N79" s="1" t="str">
        <f t="shared" si="5"/>
        <v>NF15001515158113</v>
      </c>
      <c r="O79" s="1" t="b">
        <f t="shared" si="6"/>
        <v>0</v>
      </c>
      <c r="P79" s="24">
        <v>45</v>
      </c>
      <c r="R79" s="1" t="s">
        <v>267</v>
      </c>
      <c r="S79" s="1" t="s">
        <v>54</v>
      </c>
      <c r="T79" s="1">
        <v>1</v>
      </c>
      <c r="V79" s="1" t="s">
        <v>213</v>
      </c>
    </row>
    <row r="80" spans="1:22" s="1" customFormat="1" x14ac:dyDescent="0.25">
      <c r="A80" s="1">
        <v>80</v>
      </c>
      <c r="B80" s="20" t="s">
        <v>272</v>
      </c>
      <c r="C80" s="20" t="s">
        <v>272</v>
      </c>
      <c r="D80" s="1" t="s">
        <v>11</v>
      </c>
      <c r="E80" s="30" t="str">
        <f>VLOOKUP(D80,商品分类!B:C,2,0)</f>
        <v>113</v>
      </c>
      <c r="F80" s="1" t="s">
        <v>208</v>
      </c>
      <c r="G80" s="30" t="str">
        <f>VLOOKUP(F80,品牌!A:B,2,0)</f>
        <v>NF1</v>
      </c>
      <c r="H80" s="1" t="s">
        <v>258</v>
      </c>
      <c r="I80" s="1" t="str">
        <f t="shared" si="4"/>
        <v>农夫农夫果园</v>
      </c>
      <c r="J80" s="1" t="str">
        <f>RIGHT(VLOOKUP(I80,品牌下细分类_系列!F:G,2,0),2)</f>
        <v>15</v>
      </c>
      <c r="K80" s="14" t="s">
        <v>88</v>
      </c>
      <c r="L80" s="1" t="s">
        <v>273</v>
      </c>
      <c r="M80" s="22" t="str">
        <f>VLOOKUP(L80,特性!B:C,2,0)</f>
        <v>159</v>
      </c>
      <c r="N80" s="1" t="str">
        <f t="shared" si="5"/>
        <v>NF10011215159113</v>
      </c>
      <c r="O80" s="1" t="b">
        <f t="shared" si="6"/>
        <v>0</v>
      </c>
      <c r="P80" s="24">
        <v>58</v>
      </c>
      <c r="R80" s="1" t="s">
        <v>90</v>
      </c>
      <c r="S80" s="1" t="s">
        <v>54</v>
      </c>
      <c r="T80" s="1">
        <v>1</v>
      </c>
      <c r="V80" s="1" t="s">
        <v>213</v>
      </c>
    </row>
    <row r="81" spans="1:22" s="1" customFormat="1" x14ac:dyDescent="0.25">
      <c r="A81" s="1">
        <v>81</v>
      </c>
      <c r="B81" s="20" t="s">
        <v>274</v>
      </c>
      <c r="C81" s="20" t="s">
        <v>274</v>
      </c>
      <c r="D81" s="1" t="s">
        <v>11</v>
      </c>
      <c r="E81" s="30" t="str">
        <f>VLOOKUP(D81,商品分类!B:C,2,0)</f>
        <v>113</v>
      </c>
      <c r="F81" s="1" t="s">
        <v>208</v>
      </c>
      <c r="G81" s="30" t="str">
        <f>VLOOKUP(F81,品牌!A:B,2,0)</f>
        <v>NF1</v>
      </c>
      <c r="H81" s="1" t="s">
        <v>258</v>
      </c>
      <c r="I81" s="1" t="str">
        <f t="shared" si="4"/>
        <v>农夫农夫果园</v>
      </c>
      <c r="J81" s="1" t="str">
        <f>RIGHT(VLOOKUP(I81,品牌下细分类_系列!F:G,2,0),2)</f>
        <v>15</v>
      </c>
      <c r="K81" s="14" t="s">
        <v>88</v>
      </c>
      <c r="L81" s="1" t="s">
        <v>275</v>
      </c>
      <c r="M81" s="22" t="str">
        <f>VLOOKUP(L81,特性!B:C,2,0)</f>
        <v>160</v>
      </c>
      <c r="N81" s="1" t="str">
        <f t="shared" si="5"/>
        <v>NF10011215160113</v>
      </c>
      <c r="O81" s="1" t="b">
        <f t="shared" si="6"/>
        <v>0</v>
      </c>
      <c r="P81" s="24">
        <v>58</v>
      </c>
      <c r="R81" s="1" t="s">
        <v>90</v>
      </c>
      <c r="S81" s="1" t="s">
        <v>54</v>
      </c>
      <c r="T81" s="1">
        <v>1</v>
      </c>
      <c r="V81" s="1" t="s">
        <v>213</v>
      </c>
    </row>
    <row r="82" spans="1:22" s="1" customFormat="1" x14ac:dyDescent="0.25">
      <c r="A82" s="1">
        <v>82</v>
      </c>
      <c r="B82" s="20" t="s">
        <v>276</v>
      </c>
      <c r="C82" s="20" t="s">
        <v>276</v>
      </c>
      <c r="D82" s="1" t="s">
        <v>11</v>
      </c>
      <c r="E82" s="30" t="str">
        <f>VLOOKUP(D82,商品分类!B:C,2,0)</f>
        <v>113</v>
      </c>
      <c r="F82" s="1" t="s">
        <v>208</v>
      </c>
      <c r="G82" s="30" t="str">
        <f>VLOOKUP(F82,品牌!A:B,2,0)</f>
        <v>NF1</v>
      </c>
      <c r="H82" s="1" t="s">
        <v>258</v>
      </c>
      <c r="I82" s="1" t="str">
        <f t="shared" si="4"/>
        <v>农夫农夫果园</v>
      </c>
      <c r="J82" s="1" t="str">
        <f>RIGHT(VLOOKUP(I82,品牌下细分类_系列!F:G,2,0),2)</f>
        <v>15</v>
      </c>
      <c r="K82" s="14" t="s">
        <v>88</v>
      </c>
      <c r="L82" s="1" t="s">
        <v>277</v>
      </c>
      <c r="M82" s="22" t="str">
        <f>VLOOKUP(L82,特性!B:C,2,0)</f>
        <v>161</v>
      </c>
      <c r="N82" s="1" t="str">
        <f t="shared" si="5"/>
        <v>NF10011215161113</v>
      </c>
      <c r="O82" s="1" t="b">
        <f t="shared" si="6"/>
        <v>0</v>
      </c>
      <c r="P82" s="24">
        <v>58</v>
      </c>
      <c r="R82" s="1" t="s">
        <v>90</v>
      </c>
      <c r="S82" s="1" t="s">
        <v>54</v>
      </c>
      <c r="T82" s="1">
        <v>1</v>
      </c>
      <c r="V82" s="1" t="s">
        <v>213</v>
      </c>
    </row>
    <row r="83" spans="1:22" s="1" customFormat="1" x14ac:dyDescent="0.25">
      <c r="A83" s="1">
        <v>83</v>
      </c>
      <c r="B83" s="20" t="s">
        <v>278</v>
      </c>
      <c r="C83" s="20" t="s">
        <v>278</v>
      </c>
      <c r="D83" s="1" t="s">
        <v>11</v>
      </c>
      <c r="E83" s="30" t="str">
        <f>VLOOKUP(D83,商品分类!B:C,2,0)</f>
        <v>113</v>
      </c>
      <c r="F83" s="1" t="s">
        <v>208</v>
      </c>
      <c r="G83" s="30" t="str">
        <f>VLOOKUP(F83,品牌!A:B,2,0)</f>
        <v>NF1</v>
      </c>
      <c r="H83" s="1" t="s">
        <v>258</v>
      </c>
      <c r="I83" s="1" t="str">
        <f t="shared" si="4"/>
        <v>农夫农夫果园</v>
      </c>
      <c r="J83" s="1" t="str">
        <f>RIGHT(VLOOKUP(I83,品牌下细分类_系列!F:G,2,0),2)</f>
        <v>15</v>
      </c>
      <c r="K83" s="14" t="s">
        <v>279</v>
      </c>
      <c r="L83" s="1" t="s">
        <v>269</v>
      </c>
      <c r="M83" s="22" t="str">
        <f>VLOOKUP(L83,特性!B:C,2,0)</f>
        <v>157</v>
      </c>
      <c r="N83" s="1" t="str">
        <f t="shared" si="5"/>
        <v>NF10180615157113</v>
      </c>
      <c r="O83" s="1" t="b">
        <f t="shared" si="6"/>
        <v>0</v>
      </c>
      <c r="P83" s="24">
        <v>46</v>
      </c>
      <c r="R83" s="1" t="s">
        <v>280</v>
      </c>
      <c r="S83" s="1" t="s">
        <v>54</v>
      </c>
      <c r="T83" s="1">
        <v>1</v>
      </c>
      <c r="V83" s="1" t="s">
        <v>213</v>
      </c>
    </row>
    <row r="84" spans="1:22" s="1" customFormat="1" x14ac:dyDescent="0.25">
      <c r="A84" s="1">
        <v>84</v>
      </c>
      <c r="B84" s="20" t="s">
        <v>281</v>
      </c>
      <c r="C84" s="20" t="s">
        <v>281</v>
      </c>
      <c r="D84" s="1" t="s">
        <v>11</v>
      </c>
      <c r="E84" s="30" t="str">
        <f>VLOOKUP(D84,商品分类!B:C,2,0)</f>
        <v>113</v>
      </c>
      <c r="F84" s="1" t="s">
        <v>208</v>
      </c>
      <c r="G84" s="30" t="str">
        <f>VLOOKUP(F84,品牌!A:B,2,0)</f>
        <v>NF1</v>
      </c>
      <c r="H84" s="1" t="s">
        <v>258</v>
      </c>
      <c r="I84" s="1" t="str">
        <f t="shared" si="4"/>
        <v>农夫农夫果园</v>
      </c>
      <c r="J84" s="1" t="str">
        <f>RIGHT(VLOOKUP(I84,品牌下细分类_系列!F:G,2,0),2)</f>
        <v>15</v>
      </c>
      <c r="K84" s="14" t="s">
        <v>279</v>
      </c>
      <c r="L84" s="1" t="s">
        <v>266</v>
      </c>
      <c r="M84" s="22" t="str">
        <f>VLOOKUP(L84,特性!B:C,2,0)</f>
        <v>156</v>
      </c>
      <c r="N84" s="1" t="str">
        <f t="shared" si="5"/>
        <v>NF10180615156113</v>
      </c>
      <c r="O84" s="1" t="b">
        <f t="shared" si="6"/>
        <v>0</v>
      </c>
      <c r="P84" s="24">
        <v>46</v>
      </c>
      <c r="R84" s="1" t="s">
        <v>280</v>
      </c>
      <c r="S84" s="1" t="s">
        <v>54</v>
      </c>
      <c r="T84" s="1">
        <v>1</v>
      </c>
      <c r="V84" s="1" t="s">
        <v>213</v>
      </c>
    </row>
    <row r="85" spans="1:22" s="1" customFormat="1" x14ac:dyDescent="0.25">
      <c r="A85" s="1">
        <v>85</v>
      </c>
      <c r="B85" s="20" t="s">
        <v>282</v>
      </c>
      <c r="C85" s="20" t="s">
        <v>282</v>
      </c>
      <c r="D85" s="1" t="s">
        <v>11</v>
      </c>
      <c r="E85" s="30" t="str">
        <f>VLOOKUP(D85,商品分类!B:C,2,0)</f>
        <v>113</v>
      </c>
      <c r="F85" s="1" t="s">
        <v>208</v>
      </c>
      <c r="G85" s="30" t="str">
        <f>VLOOKUP(F85,品牌!A:B,2,0)</f>
        <v>NF1</v>
      </c>
      <c r="H85" s="1" t="s">
        <v>258</v>
      </c>
      <c r="I85" s="1" t="str">
        <f t="shared" si="4"/>
        <v>农夫农夫果园</v>
      </c>
      <c r="J85" s="1" t="str">
        <f>RIGHT(VLOOKUP(I85,品牌下细分类_系列!F:G,2,0),2)</f>
        <v>15</v>
      </c>
      <c r="K85" s="14" t="s">
        <v>279</v>
      </c>
      <c r="L85" s="1" t="s">
        <v>271</v>
      </c>
      <c r="M85" s="22" t="str">
        <f>VLOOKUP(L85,特性!B:C,2,0)</f>
        <v>158</v>
      </c>
      <c r="N85" s="1" t="str">
        <f t="shared" si="5"/>
        <v>NF10180615158113</v>
      </c>
      <c r="O85" s="1" t="b">
        <f t="shared" si="6"/>
        <v>0</v>
      </c>
      <c r="P85" s="24">
        <v>46</v>
      </c>
      <c r="R85" s="1" t="s">
        <v>280</v>
      </c>
      <c r="S85" s="1" t="s">
        <v>54</v>
      </c>
      <c r="T85" s="1">
        <v>1</v>
      </c>
      <c r="V85" s="1" t="s">
        <v>213</v>
      </c>
    </row>
    <row r="86" spans="1:22" s="1" customFormat="1" x14ac:dyDescent="0.25">
      <c r="A86" s="1">
        <v>86</v>
      </c>
      <c r="B86" s="20" t="s">
        <v>283</v>
      </c>
      <c r="C86" s="1" t="s">
        <v>283</v>
      </c>
      <c r="D86" s="1" t="s">
        <v>11</v>
      </c>
      <c r="E86" s="30" t="str">
        <f>VLOOKUP(D86,商品分类!B:C,2,0)</f>
        <v>113</v>
      </c>
      <c r="F86" s="1" t="s">
        <v>208</v>
      </c>
      <c r="G86" s="30" t="str">
        <f>VLOOKUP(F86,品牌!A:B,2,0)</f>
        <v>NF1</v>
      </c>
      <c r="H86" s="1" t="s">
        <v>284</v>
      </c>
      <c r="I86" s="1" t="str">
        <f t="shared" si="4"/>
        <v>农夫水溶C100</v>
      </c>
      <c r="J86" s="1" t="str">
        <f>RIGHT(VLOOKUP(I86,品牌下细分类_系列!F:G,2,0),2)</f>
        <v>20</v>
      </c>
      <c r="K86" s="14" t="s">
        <v>285</v>
      </c>
      <c r="L86" s="1" t="s">
        <v>167</v>
      </c>
      <c r="M86" s="22" t="str">
        <f>VLOOKUP(L86,特性!B:C,2,0)</f>
        <v>132</v>
      </c>
      <c r="N86" s="1" t="str">
        <f t="shared" si="5"/>
        <v>NF14451520132113</v>
      </c>
      <c r="O86" s="1" t="b">
        <f t="shared" si="6"/>
        <v>0</v>
      </c>
      <c r="P86" s="24">
        <v>55</v>
      </c>
      <c r="R86" s="1" t="s">
        <v>286</v>
      </c>
      <c r="S86" s="1" t="s">
        <v>54</v>
      </c>
      <c r="T86" s="1">
        <v>1</v>
      </c>
      <c r="V86" s="1" t="s">
        <v>213</v>
      </c>
    </row>
    <row r="87" spans="1:22" s="1" customFormat="1" x14ac:dyDescent="0.25">
      <c r="A87" s="1">
        <v>87</v>
      </c>
      <c r="B87" s="20" t="s">
        <v>287</v>
      </c>
      <c r="C87" s="1" t="s">
        <v>287</v>
      </c>
      <c r="D87" s="1" t="s">
        <v>11</v>
      </c>
      <c r="E87" s="30" t="str">
        <f>VLOOKUP(D87,商品分类!B:C,2,0)</f>
        <v>113</v>
      </c>
      <c r="F87" s="1" t="s">
        <v>208</v>
      </c>
      <c r="G87" s="30" t="str">
        <f>VLOOKUP(F87,品牌!A:B,2,0)</f>
        <v>NF1</v>
      </c>
      <c r="H87" s="1" t="s">
        <v>284</v>
      </c>
      <c r="I87" s="1" t="str">
        <f t="shared" si="4"/>
        <v>农夫水溶C100</v>
      </c>
      <c r="J87" s="1" t="str">
        <f>RIGHT(VLOOKUP(I87,品牌下细分类_系列!F:G,2,0),2)</f>
        <v>20</v>
      </c>
      <c r="K87" s="14" t="s">
        <v>285</v>
      </c>
      <c r="L87" s="1" t="s">
        <v>97</v>
      </c>
      <c r="M87" s="22" t="str">
        <f>VLOOKUP(L87,特性!B:C,2,0)</f>
        <v>143</v>
      </c>
      <c r="N87" s="1" t="str">
        <f t="shared" si="5"/>
        <v>NF14451520143113</v>
      </c>
      <c r="O87" s="1" t="b">
        <f t="shared" si="6"/>
        <v>0</v>
      </c>
      <c r="P87" s="24">
        <v>55</v>
      </c>
      <c r="R87" s="1" t="s">
        <v>286</v>
      </c>
      <c r="S87" s="1" t="s">
        <v>54</v>
      </c>
      <c r="T87" s="1">
        <v>1</v>
      </c>
      <c r="V87" s="1" t="s">
        <v>213</v>
      </c>
    </row>
    <row r="88" spans="1:22" s="1" customFormat="1" x14ac:dyDescent="0.25">
      <c r="A88" s="1">
        <v>88</v>
      </c>
      <c r="B88" s="20" t="s">
        <v>288</v>
      </c>
      <c r="C88" s="1" t="s">
        <v>288</v>
      </c>
      <c r="D88" s="1" t="s">
        <v>11</v>
      </c>
      <c r="E88" s="30" t="str">
        <f>VLOOKUP(D88,商品分类!B:C,2,0)</f>
        <v>113</v>
      </c>
      <c r="F88" s="1" t="s">
        <v>208</v>
      </c>
      <c r="G88" s="30" t="str">
        <f>VLOOKUP(F88,品牌!A:B,2,0)</f>
        <v>NF1</v>
      </c>
      <c r="H88" s="1" t="s">
        <v>284</v>
      </c>
      <c r="I88" s="1" t="str">
        <f t="shared" si="4"/>
        <v>农夫水溶C100</v>
      </c>
      <c r="J88" s="1" t="str">
        <f>RIGHT(VLOOKUP(I88,品牌下细分类_系列!F:G,2,0),2)</f>
        <v>20</v>
      </c>
      <c r="K88" s="14" t="s">
        <v>285</v>
      </c>
      <c r="L88" s="1" t="s">
        <v>289</v>
      </c>
      <c r="M88" s="22" t="str">
        <f>VLOOKUP(L88,特性!B:C,2,0)</f>
        <v>137</v>
      </c>
      <c r="N88" s="1" t="str">
        <f t="shared" si="5"/>
        <v>NF14451520137113</v>
      </c>
      <c r="O88" s="1" t="b">
        <f t="shared" si="6"/>
        <v>0</v>
      </c>
      <c r="P88" s="24">
        <v>55</v>
      </c>
      <c r="R88" s="1" t="s">
        <v>286</v>
      </c>
      <c r="S88" s="1" t="s">
        <v>54</v>
      </c>
      <c r="T88" s="1">
        <v>1</v>
      </c>
      <c r="V88" s="1" t="s">
        <v>213</v>
      </c>
    </row>
    <row r="89" spans="1:22" s="1" customFormat="1" x14ac:dyDescent="0.25">
      <c r="A89" s="1">
        <v>89</v>
      </c>
      <c r="B89" s="20" t="s">
        <v>290</v>
      </c>
      <c r="C89" s="1" t="s">
        <v>290</v>
      </c>
      <c r="D89" s="1" t="s">
        <v>11</v>
      </c>
      <c r="E89" s="30" t="str">
        <f>VLOOKUP(D89,商品分类!B:C,2,0)</f>
        <v>113</v>
      </c>
      <c r="F89" s="1" t="s">
        <v>208</v>
      </c>
      <c r="G89" s="30" t="str">
        <f>VLOOKUP(F89,品牌!A:B,2,0)</f>
        <v>NF1</v>
      </c>
      <c r="H89" s="1" t="s">
        <v>291</v>
      </c>
      <c r="I89" s="1" t="str">
        <f t="shared" si="4"/>
        <v>农夫尖叫</v>
      </c>
      <c r="J89" s="1" t="str">
        <f>RIGHT(VLOOKUP(I89,品牌下细分类_系列!F:G,2,0),2)</f>
        <v>50</v>
      </c>
      <c r="K89" s="14" t="s">
        <v>292</v>
      </c>
      <c r="L89" s="1" t="s">
        <v>293</v>
      </c>
      <c r="M89" s="22" t="str">
        <f>VLOOKUP(L89,特性!B:C,2,0)</f>
        <v>531</v>
      </c>
      <c r="N89" s="1" t="str">
        <f t="shared" si="5"/>
        <v>NF15501550531113</v>
      </c>
      <c r="O89" s="1" t="b">
        <f t="shared" si="6"/>
        <v>0</v>
      </c>
      <c r="P89" s="24">
        <v>46</v>
      </c>
      <c r="R89" s="1" t="s">
        <v>294</v>
      </c>
      <c r="S89" s="1" t="s">
        <v>54</v>
      </c>
      <c r="T89" s="1">
        <v>1</v>
      </c>
      <c r="V89" s="1" t="s">
        <v>213</v>
      </c>
    </row>
    <row r="90" spans="1:22" s="1" customFormat="1" x14ac:dyDescent="0.25">
      <c r="A90" s="1">
        <v>90</v>
      </c>
      <c r="B90" s="20" t="s">
        <v>295</v>
      </c>
      <c r="C90" s="1" t="s">
        <v>295</v>
      </c>
      <c r="D90" s="1" t="s">
        <v>11</v>
      </c>
      <c r="E90" s="30" t="str">
        <f>VLOOKUP(D90,商品分类!B:C,2,0)</f>
        <v>113</v>
      </c>
      <c r="F90" s="1" t="s">
        <v>208</v>
      </c>
      <c r="G90" s="30" t="str">
        <f>VLOOKUP(F90,品牌!A:B,2,0)</f>
        <v>NF1</v>
      </c>
      <c r="H90" s="1" t="s">
        <v>291</v>
      </c>
      <c r="I90" s="1" t="str">
        <f t="shared" si="4"/>
        <v>农夫尖叫</v>
      </c>
      <c r="J90" s="1" t="str">
        <f>RIGHT(VLOOKUP(I90,品牌下细分类_系列!F:G,2,0),2)</f>
        <v>50</v>
      </c>
      <c r="K90" s="14" t="s">
        <v>292</v>
      </c>
      <c r="L90" s="1" t="s">
        <v>296</v>
      </c>
      <c r="M90" s="22" t="str">
        <f>VLOOKUP(L90,特性!B:C,2,0)</f>
        <v>532</v>
      </c>
      <c r="N90" s="1" t="str">
        <f t="shared" si="5"/>
        <v>NF15501550532113</v>
      </c>
      <c r="O90" s="1" t="b">
        <f t="shared" si="6"/>
        <v>0</v>
      </c>
      <c r="P90" s="24">
        <v>46</v>
      </c>
      <c r="R90" s="1" t="s">
        <v>294</v>
      </c>
      <c r="S90" s="1" t="s">
        <v>54</v>
      </c>
      <c r="T90" s="1">
        <v>1</v>
      </c>
      <c r="V90" s="1" t="s">
        <v>213</v>
      </c>
    </row>
    <row r="91" spans="1:22" s="1" customFormat="1" x14ac:dyDescent="0.25">
      <c r="A91" s="1">
        <v>91</v>
      </c>
      <c r="B91" s="20" t="s">
        <v>297</v>
      </c>
      <c r="C91" s="1" t="s">
        <v>297</v>
      </c>
      <c r="D91" s="1" t="s">
        <v>11</v>
      </c>
      <c r="E91" s="30" t="str">
        <f>VLOOKUP(D91,商品分类!B:C,2,0)</f>
        <v>113</v>
      </c>
      <c r="F91" s="1" t="s">
        <v>208</v>
      </c>
      <c r="G91" s="30" t="str">
        <f>VLOOKUP(F91,品牌!A:B,2,0)</f>
        <v>NF1</v>
      </c>
      <c r="H91" s="1" t="s">
        <v>291</v>
      </c>
      <c r="I91" s="1" t="str">
        <f t="shared" si="4"/>
        <v>农夫尖叫</v>
      </c>
      <c r="J91" s="1" t="str">
        <f>RIGHT(VLOOKUP(I91,品牌下细分类_系列!F:G,2,0),2)</f>
        <v>50</v>
      </c>
      <c r="K91" s="14" t="s">
        <v>292</v>
      </c>
      <c r="L91" s="1" t="s">
        <v>298</v>
      </c>
      <c r="M91" s="1" t="str">
        <f>VLOOKUP(L91,特性!B:C,2,0)</f>
        <v>530</v>
      </c>
      <c r="N91" s="1" t="str">
        <f t="shared" si="5"/>
        <v>NF15501550530113</v>
      </c>
      <c r="O91" s="1" t="b">
        <f t="shared" si="6"/>
        <v>0</v>
      </c>
      <c r="P91" s="24">
        <v>46</v>
      </c>
      <c r="R91" s="1" t="s">
        <v>294</v>
      </c>
      <c r="S91" s="1" t="s">
        <v>54</v>
      </c>
      <c r="T91" s="1">
        <v>1</v>
      </c>
      <c r="V91" s="1" t="s">
        <v>213</v>
      </c>
    </row>
    <row r="92" spans="1:22" s="1" customFormat="1" x14ac:dyDescent="0.25">
      <c r="A92" s="1">
        <v>92</v>
      </c>
      <c r="B92" s="20" t="s">
        <v>299</v>
      </c>
      <c r="C92" s="1" t="s">
        <v>299</v>
      </c>
      <c r="D92" s="1" t="s">
        <v>11</v>
      </c>
      <c r="E92" s="30" t="str">
        <f>VLOOKUP(D92,商品分类!B:C,2,0)</f>
        <v>113</v>
      </c>
      <c r="F92" s="1" t="s">
        <v>208</v>
      </c>
      <c r="G92" s="30" t="str">
        <f>VLOOKUP(F92,品牌!A:B,2,0)</f>
        <v>NF1</v>
      </c>
      <c r="H92" s="1" t="s">
        <v>300</v>
      </c>
      <c r="I92" s="1" t="str">
        <f t="shared" si="4"/>
        <v>农夫东方树叶</v>
      </c>
      <c r="J92" s="1" t="str">
        <f>RIGHT(VLOOKUP(I92,品牌下细分类_系列!F:G,2,0),2)</f>
        <v>40</v>
      </c>
      <c r="K92" s="14" t="s">
        <v>113</v>
      </c>
      <c r="L92" s="1" t="s">
        <v>301</v>
      </c>
      <c r="M92" s="22" t="str">
        <f>VLOOKUP(L92,特性!B:C,2,0)</f>
        <v>543</v>
      </c>
      <c r="N92" s="1" t="str">
        <f t="shared" si="5"/>
        <v>NF15001540543113</v>
      </c>
      <c r="O92" s="1" t="b">
        <f t="shared" si="6"/>
        <v>0</v>
      </c>
      <c r="P92" s="24">
        <v>42</v>
      </c>
      <c r="R92" s="1" t="s">
        <v>114</v>
      </c>
      <c r="S92" s="1" t="s">
        <v>54</v>
      </c>
      <c r="T92" s="1">
        <v>1</v>
      </c>
      <c r="V92" s="1" t="s">
        <v>213</v>
      </c>
    </row>
    <row r="93" spans="1:22" s="1" customFormat="1" x14ac:dyDescent="0.25">
      <c r="A93" s="1">
        <v>93</v>
      </c>
      <c r="B93" s="20" t="s">
        <v>302</v>
      </c>
      <c r="C93" s="1" t="s">
        <v>302</v>
      </c>
      <c r="D93" s="1" t="s">
        <v>11</v>
      </c>
      <c r="E93" s="30" t="str">
        <f>VLOOKUP(D93,商品分类!B:C,2,0)</f>
        <v>113</v>
      </c>
      <c r="F93" s="1" t="s">
        <v>208</v>
      </c>
      <c r="G93" s="30" t="str">
        <f>VLOOKUP(F93,品牌!A:B,2,0)</f>
        <v>NF1</v>
      </c>
      <c r="H93" s="1" t="s">
        <v>300</v>
      </c>
      <c r="I93" s="1" t="str">
        <f t="shared" si="4"/>
        <v>农夫东方树叶</v>
      </c>
      <c r="J93" s="1" t="str">
        <f>RIGHT(VLOOKUP(I93,品牌下细分类_系列!F:G,2,0),2)</f>
        <v>40</v>
      </c>
      <c r="K93" s="14" t="s">
        <v>113</v>
      </c>
      <c r="L93" s="1" t="s">
        <v>195</v>
      </c>
      <c r="M93" s="22" t="str">
        <f>VLOOKUP(L93,特性!B:C,2,0)</f>
        <v>502</v>
      </c>
      <c r="N93" s="1" t="str">
        <f t="shared" si="5"/>
        <v>NF15001540502113</v>
      </c>
      <c r="O93" s="1" t="b">
        <f t="shared" si="6"/>
        <v>0</v>
      </c>
      <c r="P93" s="24">
        <v>42</v>
      </c>
      <c r="R93" s="1" t="s">
        <v>114</v>
      </c>
      <c r="S93" s="1" t="s">
        <v>54</v>
      </c>
      <c r="T93" s="1">
        <v>1</v>
      </c>
      <c r="V93" s="1" t="s">
        <v>213</v>
      </c>
    </row>
    <row r="94" spans="1:22" s="1" customFormat="1" x14ac:dyDescent="0.25">
      <c r="A94" s="1">
        <v>94</v>
      </c>
      <c r="B94" s="20" t="s">
        <v>303</v>
      </c>
      <c r="C94" s="1" t="s">
        <v>303</v>
      </c>
      <c r="D94" s="1" t="s">
        <v>11</v>
      </c>
      <c r="E94" s="30" t="str">
        <f>VLOOKUP(D94,商品分类!B:C,2,0)</f>
        <v>113</v>
      </c>
      <c r="F94" s="1" t="s">
        <v>208</v>
      </c>
      <c r="G94" s="30" t="str">
        <f>VLOOKUP(F94,品牌!A:B,2,0)</f>
        <v>NF1</v>
      </c>
      <c r="H94" s="1" t="s">
        <v>300</v>
      </c>
      <c r="I94" s="1" t="str">
        <f t="shared" si="4"/>
        <v>农夫东方树叶</v>
      </c>
      <c r="J94" s="1" t="str">
        <f>RIGHT(VLOOKUP(I94,品牌下细分类_系列!F:G,2,0),2)</f>
        <v>40</v>
      </c>
      <c r="K94" s="14" t="s">
        <v>113</v>
      </c>
      <c r="L94" s="1" t="s">
        <v>203</v>
      </c>
      <c r="M94" s="22" t="str">
        <f>VLOOKUP(L94,特性!B:C,2,0)</f>
        <v>510</v>
      </c>
      <c r="N94" s="1" t="str">
        <f t="shared" si="5"/>
        <v>NF15001540510113</v>
      </c>
      <c r="O94" s="1" t="b">
        <f t="shared" si="6"/>
        <v>0</v>
      </c>
      <c r="P94" s="24">
        <v>42</v>
      </c>
      <c r="R94" s="1" t="s">
        <v>114</v>
      </c>
      <c r="S94" s="1" t="s">
        <v>54</v>
      </c>
      <c r="T94" s="1">
        <v>1</v>
      </c>
      <c r="V94" s="1" t="s">
        <v>213</v>
      </c>
    </row>
    <row r="95" spans="1:22" s="1" customFormat="1" x14ac:dyDescent="0.25">
      <c r="A95" s="1">
        <v>95</v>
      </c>
      <c r="B95" s="20" t="s">
        <v>304</v>
      </c>
      <c r="C95" s="1" t="s">
        <v>304</v>
      </c>
      <c r="D95" s="1" t="s">
        <v>11</v>
      </c>
      <c r="E95" s="30" t="str">
        <f>VLOOKUP(D95,商品分类!B:C,2,0)</f>
        <v>113</v>
      </c>
      <c r="F95" s="1" t="s">
        <v>208</v>
      </c>
      <c r="G95" s="30" t="str">
        <f>VLOOKUP(F95,品牌!A:B,2,0)</f>
        <v>NF1</v>
      </c>
      <c r="H95" s="1" t="s">
        <v>300</v>
      </c>
      <c r="I95" s="1" t="str">
        <f t="shared" si="4"/>
        <v>农夫东方树叶</v>
      </c>
      <c r="J95" s="1" t="str">
        <f>RIGHT(VLOOKUP(I95,品牌下细分类_系列!F:G,2,0),2)</f>
        <v>40</v>
      </c>
      <c r="K95" s="14" t="s">
        <v>113</v>
      </c>
      <c r="L95" s="1" t="s">
        <v>305</v>
      </c>
      <c r="M95" s="22" t="str">
        <f>VLOOKUP(L95,特性!B:C,2,0)</f>
        <v>544</v>
      </c>
      <c r="N95" s="1" t="str">
        <f t="shared" si="5"/>
        <v>NF15001540544113</v>
      </c>
      <c r="O95" s="1" t="b">
        <f t="shared" si="6"/>
        <v>0</v>
      </c>
      <c r="P95" s="24">
        <v>42</v>
      </c>
      <c r="R95" s="1" t="s">
        <v>114</v>
      </c>
      <c r="S95" s="1" t="s">
        <v>54</v>
      </c>
      <c r="T95" s="1">
        <v>1</v>
      </c>
      <c r="V95" s="1" t="s">
        <v>213</v>
      </c>
    </row>
    <row r="96" spans="1:22" s="1" customFormat="1" x14ac:dyDescent="0.25">
      <c r="A96" s="1">
        <v>96</v>
      </c>
      <c r="B96" s="20" t="s">
        <v>306</v>
      </c>
      <c r="C96" s="1" t="s">
        <v>306</v>
      </c>
      <c r="D96" s="1" t="s">
        <v>11</v>
      </c>
      <c r="E96" s="30" t="str">
        <f>VLOOKUP(D96,商品分类!B:C,2,0)</f>
        <v>113</v>
      </c>
      <c r="F96" s="1" t="s">
        <v>208</v>
      </c>
      <c r="G96" s="30" t="str">
        <f>VLOOKUP(F96,品牌!A:B,2,0)</f>
        <v>NF1</v>
      </c>
      <c r="H96" s="1" t="s">
        <v>50</v>
      </c>
      <c r="I96" s="1" t="str">
        <f t="shared" si="4"/>
        <v>农夫默认</v>
      </c>
      <c r="J96" s="1" t="str">
        <f>RIGHT(VLOOKUP(I96,品牌下细分类_系列!F:G,2,0),2)</f>
        <v>10</v>
      </c>
      <c r="K96" s="14" t="s">
        <v>307</v>
      </c>
      <c r="L96" s="1" t="s">
        <v>167</v>
      </c>
      <c r="M96" s="22" t="str">
        <f>VLOOKUP(L96,特性!B:C,2,0)</f>
        <v>132</v>
      </c>
      <c r="N96" s="1" t="str">
        <f t="shared" si="5"/>
        <v>NF15301510132113</v>
      </c>
      <c r="O96" s="1" t="b">
        <f t="shared" si="6"/>
        <v>0</v>
      </c>
      <c r="P96" s="24">
        <v>45</v>
      </c>
      <c r="R96" s="1" t="s">
        <v>308</v>
      </c>
      <c r="S96" s="1" t="s">
        <v>54</v>
      </c>
      <c r="T96" s="1">
        <v>1</v>
      </c>
      <c r="V96" s="1" t="s">
        <v>213</v>
      </c>
    </row>
    <row r="97" spans="1:22" s="1" customFormat="1" x14ac:dyDescent="0.25">
      <c r="A97" s="1">
        <v>97</v>
      </c>
      <c r="B97" s="20" t="s">
        <v>309</v>
      </c>
      <c r="C97" s="1" t="s">
        <v>309</v>
      </c>
      <c r="D97" s="1" t="s">
        <v>11</v>
      </c>
      <c r="E97" s="30" t="str">
        <f>VLOOKUP(D97,商品分类!B:C,2,0)</f>
        <v>113</v>
      </c>
      <c r="F97" s="1" t="s">
        <v>208</v>
      </c>
      <c r="G97" s="30" t="str">
        <f>VLOOKUP(F97,品牌!A:B,2,0)</f>
        <v>NF1</v>
      </c>
      <c r="H97" s="1" t="s">
        <v>50</v>
      </c>
      <c r="I97" s="1" t="str">
        <f t="shared" si="4"/>
        <v>农夫默认</v>
      </c>
      <c r="J97" s="1" t="str">
        <f>RIGHT(VLOOKUP(I97,品牌下细分类_系列!F:G,2,0),2)</f>
        <v>10</v>
      </c>
      <c r="K97" s="14" t="s">
        <v>307</v>
      </c>
      <c r="L97" s="1" t="s">
        <v>310</v>
      </c>
      <c r="M97" s="22" t="str">
        <f>VLOOKUP(L97,特性!B:C,2,0)</f>
        <v>129</v>
      </c>
      <c r="N97" s="1" t="str">
        <f t="shared" si="5"/>
        <v>NF15301510129113</v>
      </c>
      <c r="O97" s="1" t="b">
        <f t="shared" si="6"/>
        <v>0</v>
      </c>
      <c r="P97" s="24">
        <v>45</v>
      </c>
      <c r="R97" s="1" t="s">
        <v>308</v>
      </c>
      <c r="S97" s="1" t="s">
        <v>54</v>
      </c>
      <c r="T97" s="1">
        <v>1</v>
      </c>
      <c r="V97" s="1" t="s">
        <v>213</v>
      </c>
    </row>
    <row r="98" spans="1:22" s="1" customFormat="1" x14ac:dyDescent="0.25">
      <c r="A98" s="1">
        <v>98</v>
      </c>
      <c r="B98" s="20" t="s">
        <v>311</v>
      </c>
      <c r="C98" s="1" t="s">
        <v>311</v>
      </c>
      <c r="D98" s="1" t="s">
        <v>11</v>
      </c>
      <c r="E98" s="30" t="str">
        <f>VLOOKUP(D98,商品分类!B:C,2,0)</f>
        <v>113</v>
      </c>
      <c r="F98" s="1" t="s">
        <v>208</v>
      </c>
      <c r="G98" s="30" t="str">
        <f>VLOOKUP(F98,品牌!A:B,2,0)</f>
        <v>NF1</v>
      </c>
      <c r="H98" s="1" t="s">
        <v>50</v>
      </c>
      <c r="I98" s="1" t="str">
        <f t="shared" si="4"/>
        <v>农夫默认</v>
      </c>
      <c r="J98" s="1" t="str">
        <f>RIGHT(VLOOKUP(I98,品牌下细分类_系列!F:G,2,0),2)</f>
        <v>10</v>
      </c>
      <c r="K98" s="14" t="s">
        <v>307</v>
      </c>
      <c r="L98" s="1" t="s">
        <v>312</v>
      </c>
      <c r="M98" s="22" t="str">
        <f>VLOOKUP(L98,特性!B:C,2,0)</f>
        <v>135</v>
      </c>
      <c r="N98" s="1" t="str">
        <f t="shared" si="5"/>
        <v>NF15301510135113</v>
      </c>
      <c r="O98" s="1" t="b">
        <f t="shared" si="6"/>
        <v>0</v>
      </c>
      <c r="P98" s="24">
        <v>45</v>
      </c>
      <c r="R98" s="1" t="s">
        <v>308</v>
      </c>
      <c r="S98" s="1" t="s">
        <v>54</v>
      </c>
      <c r="T98" s="1">
        <v>1</v>
      </c>
      <c r="V98" s="1" t="s">
        <v>213</v>
      </c>
    </row>
    <row r="99" spans="1:22" s="1" customFormat="1" x14ac:dyDescent="0.25">
      <c r="A99" s="1">
        <v>99</v>
      </c>
      <c r="B99" s="20" t="s">
        <v>313</v>
      </c>
      <c r="C99" s="1" t="s">
        <v>313</v>
      </c>
      <c r="D99" s="1" t="s">
        <v>11</v>
      </c>
      <c r="E99" s="30" t="str">
        <f>VLOOKUP(D99,商品分类!B:C,2,0)</f>
        <v>113</v>
      </c>
      <c r="F99" s="1" t="s">
        <v>208</v>
      </c>
      <c r="G99" s="30" t="str">
        <f>VLOOKUP(F99,品牌!A:B,2,0)</f>
        <v>NF1</v>
      </c>
      <c r="H99" s="1" t="s">
        <v>50</v>
      </c>
      <c r="I99" s="1" t="str">
        <f t="shared" si="4"/>
        <v>农夫默认</v>
      </c>
      <c r="J99" s="1" t="str">
        <f>RIGHT(VLOOKUP(I99,品牌下细分类_系列!F:G,2,0),2)</f>
        <v>10</v>
      </c>
      <c r="K99" s="14" t="s">
        <v>307</v>
      </c>
      <c r="L99" s="1" t="s">
        <v>314</v>
      </c>
      <c r="M99" s="22" t="str">
        <f>VLOOKUP(L99,特性!B:C,2,0)</f>
        <v>147</v>
      </c>
      <c r="N99" s="1" t="str">
        <f t="shared" si="5"/>
        <v>NF15301510147113</v>
      </c>
      <c r="O99" s="1" t="b">
        <f t="shared" si="6"/>
        <v>0</v>
      </c>
      <c r="P99" s="24">
        <v>45</v>
      </c>
      <c r="R99" s="1" t="s">
        <v>308</v>
      </c>
      <c r="S99" s="1" t="s">
        <v>54</v>
      </c>
      <c r="T99" s="1">
        <v>1</v>
      </c>
      <c r="V99" s="1" t="s">
        <v>213</v>
      </c>
    </row>
    <row r="100" spans="1:22" s="1" customFormat="1" x14ac:dyDescent="0.25">
      <c r="A100" s="1">
        <v>100</v>
      </c>
      <c r="B100" s="20" t="s">
        <v>315</v>
      </c>
      <c r="C100" s="20" t="s">
        <v>315</v>
      </c>
      <c r="D100" s="1" t="s">
        <v>11</v>
      </c>
      <c r="E100" s="30" t="str">
        <f>VLOOKUP(D100,商品分类!B:C,2,0)</f>
        <v>113</v>
      </c>
      <c r="F100" s="1" t="s">
        <v>208</v>
      </c>
      <c r="G100" s="30" t="str">
        <f>VLOOKUP(F100,品牌!A:B,2,0)</f>
        <v>NF1</v>
      </c>
      <c r="H100" s="1" t="s">
        <v>50</v>
      </c>
      <c r="I100" s="1" t="str">
        <f t="shared" si="4"/>
        <v>农夫默认</v>
      </c>
      <c r="J100" s="1" t="str">
        <f>RIGHT(VLOOKUP(I100,品牌下细分类_系列!F:G,2,0),2)</f>
        <v>10</v>
      </c>
      <c r="K100" s="14" t="s">
        <v>316</v>
      </c>
      <c r="L100" s="1" t="s">
        <v>167</v>
      </c>
      <c r="M100" s="22" t="str">
        <f>VLOOKUP(L100,特性!B:C,2,0)</f>
        <v>132</v>
      </c>
      <c r="N100" s="1" t="str">
        <f t="shared" si="5"/>
        <v>NF15302410132113</v>
      </c>
      <c r="O100" s="1" t="b">
        <f t="shared" si="6"/>
        <v>0</v>
      </c>
      <c r="P100" s="24">
        <v>72</v>
      </c>
      <c r="R100" s="1" t="s">
        <v>308</v>
      </c>
      <c r="S100" s="1" t="s">
        <v>54</v>
      </c>
      <c r="T100" s="1">
        <v>1</v>
      </c>
      <c r="V100" s="1" t="s">
        <v>213</v>
      </c>
    </row>
    <row r="101" spans="1:22" s="1" customFormat="1" x14ac:dyDescent="0.25">
      <c r="A101" s="1">
        <v>101</v>
      </c>
      <c r="B101" s="20" t="s">
        <v>317</v>
      </c>
      <c r="C101" s="20" t="s">
        <v>317</v>
      </c>
      <c r="D101" s="1" t="s">
        <v>11</v>
      </c>
      <c r="E101" s="30" t="str">
        <f>VLOOKUP(D101,商品分类!B:C,2,0)</f>
        <v>113</v>
      </c>
      <c r="F101" s="1" t="s">
        <v>208</v>
      </c>
      <c r="G101" s="30" t="str">
        <f>VLOOKUP(F101,品牌!A:B,2,0)</f>
        <v>NF1</v>
      </c>
      <c r="H101" s="1" t="s">
        <v>50</v>
      </c>
      <c r="I101" s="1" t="str">
        <f t="shared" si="4"/>
        <v>农夫默认</v>
      </c>
      <c r="J101" s="1" t="str">
        <f>RIGHT(VLOOKUP(I101,品牌下细分类_系列!F:G,2,0),2)</f>
        <v>10</v>
      </c>
      <c r="K101" s="14" t="s">
        <v>316</v>
      </c>
      <c r="L101" s="1" t="s">
        <v>310</v>
      </c>
      <c r="M101" s="22" t="str">
        <f>VLOOKUP(L101,特性!B:C,2,0)</f>
        <v>129</v>
      </c>
      <c r="N101" s="1" t="str">
        <f t="shared" si="5"/>
        <v>NF15302410129113</v>
      </c>
      <c r="O101" s="1" t="b">
        <f t="shared" si="6"/>
        <v>0</v>
      </c>
      <c r="P101" s="24">
        <v>72</v>
      </c>
      <c r="R101" s="1" t="s">
        <v>308</v>
      </c>
      <c r="S101" s="1" t="s">
        <v>54</v>
      </c>
      <c r="T101" s="1">
        <v>1</v>
      </c>
      <c r="V101" s="1" t="s">
        <v>213</v>
      </c>
    </row>
    <row r="102" spans="1:22" s="1" customFormat="1" x14ac:dyDescent="0.25">
      <c r="A102" s="1">
        <v>102</v>
      </c>
      <c r="B102" s="20" t="s">
        <v>318</v>
      </c>
      <c r="C102" s="20" t="s">
        <v>318</v>
      </c>
      <c r="D102" s="1" t="s">
        <v>11</v>
      </c>
      <c r="E102" s="30" t="str">
        <f>VLOOKUP(D102,商品分类!B:C,2,0)</f>
        <v>113</v>
      </c>
      <c r="F102" s="1" t="s">
        <v>208</v>
      </c>
      <c r="G102" s="30" t="str">
        <f>VLOOKUP(F102,品牌!A:B,2,0)</f>
        <v>NF1</v>
      </c>
      <c r="H102" s="1" t="s">
        <v>50</v>
      </c>
      <c r="I102" s="1" t="str">
        <f t="shared" si="4"/>
        <v>农夫默认</v>
      </c>
      <c r="J102" s="1" t="str">
        <f>RIGHT(VLOOKUP(I102,品牌下细分类_系列!F:G,2,0),2)</f>
        <v>10</v>
      </c>
      <c r="K102" s="14" t="s">
        <v>316</v>
      </c>
      <c r="L102" s="1" t="s">
        <v>312</v>
      </c>
      <c r="M102" s="22" t="str">
        <f>VLOOKUP(L102,特性!B:C,2,0)</f>
        <v>135</v>
      </c>
      <c r="N102" s="1" t="str">
        <f t="shared" si="5"/>
        <v>NF15302410135113</v>
      </c>
      <c r="O102" s="1" t="b">
        <f t="shared" si="6"/>
        <v>0</v>
      </c>
      <c r="P102" s="24">
        <v>72</v>
      </c>
      <c r="R102" s="1" t="s">
        <v>308</v>
      </c>
      <c r="S102" s="1" t="s">
        <v>54</v>
      </c>
      <c r="T102" s="1">
        <v>1</v>
      </c>
      <c r="V102" s="1" t="s">
        <v>213</v>
      </c>
    </row>
    <row r="103" spans="1:22" s="1" customFormat="1" x14ac:dyDescent="0.25">
      <c r="A103" s="1">
        <v>103</v>
      </c>
      <c r="B103" s="20" t="s">
        <v>319</v>
      </c>
      <c r="C103" s="20" t="s">
        <v>319</v>
      </c>
      <c r="D103" s="1" t="s">
        <v>11</v>
      </c>
      <c r="E103" s="30" t="str">
        <f>VLOOKUP(D103,商品分类!B:C,2,0)</f>
        <v>113</v>
      </c>
      <c r="F103" s="1" t="s">
        <v>208</v>
      </c>
      <c r="G103" s="30" t="str">
        <f>VLOOKUP(F103,品牌!A:B,2,0)</f>
        <v>NF1</v>
      </c>
      <c r="H103" s="1" t="s">
        <v>50</v>
      </c>
      <c r="I103" s="1" t="str">
        <f t="shared" si="4"/>
        <v>农夫默认</v>
      </c>
      <c r="J103" s="1" t="str">
        <f>RIGHT(VLOOKUP(I103,品牌下细分类_系列!F:G,2,0),2)</f>
        <v>10</v>
      </c>
      <c r="K103" s="14" t="s">
        <v>316</v>
      </c>
      <c r="L103" s="1" t="s">
        <v>314</v>
      </c>
      <c r="M103" s="22" t="str">
        <f>VLOOKUP(L103,特性!B:C,2,0)</f>
        <v>147</v>
      </c>
      <c r="N103" s="1" t="str">
        <f t="shared" si="5"/>
        <v>NF15302410147113</v>
      </c>
      <c r="O103" s="1" t="b">
        <f t="shared" si="6"/>
        <v>0</v>
      </c>
      <c r="P103" s="24">
        <v>72</v>
      </c>
      <c r="R103" s="1" t="s">
        <v>308</v>
      </c>
      <c r="S103" s="1" t="s">
        <v>54</v>
      </c>
      <c r="T103" s="1">
        <v>1</v>
      </c>
      <c r="V103" s="1" t="s">
        <v>213</v>
      </c>
    </row>
    <row r="104" spans="1:22" s="1" customFormat="1" x14ac:dyDescent="0.25">
      <c r="A104" s="1">
        <v>104</v>
      </c>
      <c r="B104" s="20" t="s">
        <v>320</v>
      </c>
      <c r="C104" s="1" t="s">
        <v>320</v>
      </c>
      <c r="D104" s="1" t="s">
        <v>11</v>
      </c>
      <c r="E104" s="30" t="str">
        <f>VLOOKUP(D104,商品分类!B:C,2,0)</f>
        <v>113</v>
      </c>
      <c r="F104" s="1" t="s">
        <v>208</v>
      </c>
      <c r="G104" s="30" t="str">
        <f>VLOOKUP(F104,品牌!A:B,2,0)</f>
        <v>NF1</v>
      </c>
      <c r="H104" s="1" t="s">
        <v>321</v>
      </c>
      <c r="I104" s="1" t="str">
        <f t="shared" si="4"/>
        <v>农夫打奶茶</v>
      </c>
      <c r="J104" s="1" t="str">
        <f>RIGHT(VLOOKUP(I104,品牌下细分类_系列!F:G,2,0),2)</f>
        <v>35</v>
      </c>
      <c r="K104" s="14" t="s">
        <v>322</v>
      </c>
      <c r="L104" s="1" t="s">
        <v>195</v>
      </c>
      <c r="M104" s="22" t="str">
        <f>VLOOKUP(L104,特性!B:C,2,0)</f>
        <v>502</v>
      </c>
      <c r="N104" s="1" t="str">
        <f t="shared" si="5"/>
        <v>NF13201535502113</v>
      </c>
      <c r="O104" s="1" t="b">
        <f t="shared" si="6"/>
        <v>0</v>
      </c>
      <c r="P104" s="24">
        <v>72</v>
      </c>
      <c r="R104" s="1" t="s">
        <v>323</v>
      </c>
      <c r="S104" s="1" t="s">
        <v>54</v>
      </c>
      <c r="T104" s="1">
        <v>1</v>
      </c>
      <c r="V104" s="1" t="s">
        <v>213</v>
      </c>
    </row>
    <row r="105" spans="1:22" s="1" customFormat="1" x14ac:dyDescent="0.25">
      <c r="A105" s="1">
        <v>105</v>
      </c>
      <c r="B105" s="20" t="s">
        <v>324</v>
      </c>
      <c r="C105" s="1" t="s">
        <v>324</v>
      </c>
      <c r="D105" s="1" t="s">
        <v>11</v>
      </c>
      <c r="E105" s="30" t="str">
        <f>VLOOKUP(D105,商品分类!B:C,2,0)</f>
        <v>113</v>
      </c>
      <c r="F105" s="1" t="s">
        <v>208</v>
      </c>
      <c r="G105" s="30" t="str">
        <f>VLOOKUP(F105,品牌!A:B,2,0)</f>
        <v>NF1</v>
      </c>
      <c r="H105" s="1" t="s">
        <v>321</v>
      </c>
      <c r="I105" s="1" t="str">
        <f t="shared" si="4"/>
        <v>农夫打奶茶</v>
      </c>
      <c r="J105" s="1" t="str">
        <f>RIGHT(VLOOKUP(I105,品牌下细分类_系列!F:G,2,0),2)</f>
        <v>35</v>
      </c>
      <c r="K105" s="14" t="s">
        <v>322</v>
      </c>
      <c r="L105" s="1" t="s">
        <v>325</v>
      </c>
      <c r="M105" s="22" t="str">
        <f>VLOOKUP(L105,特性!B:C,2,0)</f>
        <v>511</v>
      </c>
      <c r="N105" s="1" t="str">
        <f t="shared" si="5"/>
        <v>NF13201535511113</v>
      </c>
      <c r="O105" s="1" t="b">
        <f t="shared" si="6"/>
        <v>0</v>
      </c>
      <c r="P105" s="24">
        <v>72</v>
      </c>
      <c r="R105" s="1" t="s">
        <v>323</v>
      </c>
      <c r="S105" s="1" t="s">
        <v>54</v>
      </c>
      <c r="T105" s="1">
        <v>1</v>
      </c>
      <c r="V105" s="1" t="s">
        <v>213</v>
      </c>
    </row>
    <row r="106" spans="1:22" s="1" customFormat="1" ht="28" x14ac:dyDescent="0.25">
      <c r="A106" s="1">
        <v>106</v>
      </c>
      <c r="B106" s="20" t="s">
        <v>326</v>
      </c>
      <c r="C106" s="1" t="s">
        <v>326</v>
      </c>
      <c r="D106" s="1" t="s">
        <v>11</v>
      </c>
      <c r="E106" s="30" t="str">
        <f>VLOOKUP(D106,商品分类!B:C,2,0)</f>
        <v>113</v>
      </c>
      <c r="F106" s="1" t="s">
        <v>208</v>
      </c>
      <c r="G106" s="30" t="str">
        <f>VLOOKUP(F106,品牌!A:B,2,0)</f>
        <v>NF1</v>
      </c>
      <c r="H106" s="1" t="s">
        <v>327</v>
      </c>
      <c r="I106" s="1" t="str">
        <f t="shared" si="4"/>
        <v>农夫维他命水</v>
      </c>
      <c r="J106" s="1" t="str">
        <f>RIGHT(VLOOKUP(I106,品牌下细分类_系列!F:G,2,0),2)</f>
        <v>60</v>
      </c>
      <c r="K106" s="14" t="s">
        <v>113</v>
      </c>
      <c r="L106" s="1" t="s">
        <v>328</v>
      </c>
      <c r="M106" s="22" t="str">
        <f>VLOOKUP(L106,特性!B:C,2,0)</f>
        <v>140</v>
      </c>
      <c r="N106" s="1" t="str">
        <f t="shared" si="5"/>
        <v>NF15001560140113</v>
      </c>
      <c r="O106" s="1" t="b">
        <f t="shared" si="6"/>
        <v>0</v>
      </c>
      <c r="P106" s="24">
        <v>46</v>
      </c>
      <c r="R106" s="1" t="s">
        <v>114</v>
      </c>
      <c r="S106" s="1" t="s">
        <v>54</v>
      </c>
      <c r="T106" s="1">
        <v>1</v>
      </c>
      <c r="V106" s="1" t="s">
        <v>213</v>
      </c>
    </row>
    <row r="107" spans="1:22" s="1" customFormat="1" x14ac:dyDescent="0.25">
      <c r="A107" s="1">
        <v>107</v>
      </c>
      <c r="B107" s="20" t="s">
        <v>329</v>
      </c>
      <c r="C107" s="1" t="s">
        <v>329</v>
      </c>
      <c r="D107" s="1" t="s">
        <v>11</v>
      </c>
      <c r="E107" s="30" t="str">
        <f>VLOOKUP(D107,商品分类!B:C,2,0)</f>
        <v>113</v>
      </c>
      <c r="F107" s="1" t="s">
        <v>208</v>
      </c>
      <c r="G107" s="30" t="str">
        <f>VLOOKUP(F107,品牌!A:B,2,0)</f>
        <v>NF1</v>
      </c>
      <c r="H107" s="1" t="s">
        <v>327</v>
      </c>
      <c r="I107" s="1" t="str">
        <f t="shared" si="4"/>
        <v>农夫维他命水</v>
      </c>
      <c r="J107" s="1" t="str">
        <f>RIGHT(VLOOKUP(I107,品牌下细分类_系列!F:G,2,0),2)</f>
        <v>60</v>
      </c>
      <c r="K107" s="14" t="s">
        <v>113</v>
      </c>
      <c r="L107" s="1" t="s">
        <v>167</v>
      </c>
      <c r="M107" s="22" t="str">
        <f>VLOOKUP(L107,特性!B:C,2,0)</f>
        <v>132</v>
      </c>
      <c r="N107" s="1" t="str">
        <f t="shared" si="5"/>
        <v>NF15001560132113</v>
      </c>
      <c r="O107" s="1" t="b">
        <f t="shared" si="6"/>
        <v>0</v>
      </c>
      <c r="P107" s="24">
        <v>46</v>
      </c>
      <c r="R107" s="1" t="s">
        <v>114</v>
      </c>
      <c r="S107" s="1" t="s">
        <v>54</v>
      </c>
      <c r="T107" s="1">
        <v>1</v>
      </c>
      <c r="V107" s="1" t="s">
        <v>213</v>
      </c>
    </row>
    <row r="108" spans="1:22" s="1" customFormat="1" x14ac:dyDescent="0.25">
      <c r="A108" s="1">
        <v>108</v>
      </c>
      <c r="B108" s="20" t="s">
        <v>330</v>
      </c>
      <c r="C108" s="1" t="s">
        <v>330</v>
      </c>
      <c r="D108" s="1" t="s">
        <v>11</v>
      </c>
      <c r="E108" s="30" t="str">
        <f>VLOOKUP(D108,商品分类!B:C,2,0)</f>
        <v>113</v>
      </c>
      <c r="F108" s="1" t="s">
        <v>208</v>
      </c>
      <c r="G108" s="30" t="str">
        <f>VLOOKUP(F108,品牌!A:B,2,0)</f>
        <v>NF1</v>
      </c>
      <c r="H108" s="1" t="s">
        <v>327</v>
      </c>
      <c r="I108" s="1" t="str">
        <f t="shared" si="4"/>
        <v>农夫维他命水</v>
      </c>
      <c r="J108" s="1" t="str">
        <f>RIGHT(VLOOKUP(I108,品牌下细分类_系列!F:G,2,0),2)</f>
        <v>60</v>
      </c>
      <c r="K108" s="14" t="s">
        <v>113</v>
      </c>
      <c r="L108" s="1" t="s">
        <v>331</v>
      </c>
      <c r="M108" s="22" t="str">
        <f>VLOOKUP(L108,特性!B:C,2,0)</f>
        <v>162</v>
      </c>
      <c r="N108" s="1" t="str">
        <f t="shared" si="5"/>
        <v>NF15001560162113</v>
      </c>
      <c r="O108" s="1" t="b">
        <f t="shared" si="6"/>
        <v>0</v>
      </c>
      <c r="P108" s="24">
        <v>46</v>
      </c>
      <c r="R108" s="1" t="s">
        <v>114</v>
      </c>
      <c r="S108" s="1" t="s">
        <v>54</v>
      </c>
      <c r="T108" s="1">
        <v>1</v>
      </c>
      <c r="V108" s="1" t="s">
        <v>213</v>
      </c>
    </row>
    <row r="109" spans="1:22" s="1" customFormat="1" ht="28" x14ac:dyDescent="0.25">
      <c r="A109" s="1">
        <v>109</v>
      </c>
      <c r="B109" s="20" t="s">
        <v>332</v>
      </c>
      <c r="C109" s="1" t="s">
        <v>332</v>
      </c>
      <c r="D109" s="1" t="s">
        <v>11</v>
      </c>
      <c r="E109" s="30" t="str">
        <f>VLOOKUP(D109,商品分类!B:C,2,0)</f>
        <v>113</v>
      </c>
      <c r="F109" s="1" t="s">
        <v>208</v>
      </c>
      <c r="G109" s="30" t="str">
        <f>VLOOKUP(F109,品牌!A:B,2,0)</f>
        <v>NF1</v>
      </c>
      <c r="H109" s="1" t="s">
        <v>327</v>
      </c>
      <c r="I109" s="1" t="str">
        <f t="shared" si="4"/>
        <v>农夫维他命水</v>
      </c>
      <c r="J109" s="1" t="str">
        <f>RIGHT(VLOOKUP(I109,品牌下细分类_系列!F:G,2,0),2)</f>
        <v>60</v>
      </c>
      <c r="K109" s="14" t="s">
        <v>113</v>
      </c>
      <c r="L109" s="1" t="s">
        <v>333</v>
      </c>
      <c r="M109" s="22" t="str">
        <f>VLOOKUP(L109,特性!B:C,2,0)</f>
        <v>128</v>
      </c>
      <c r="N109" s="1" t="str">
        <f t="shared" si="5"/>
        <v>NF15001560128113</v>
      </c>
      <c r="O109" s="1" t="b">
        <f t="shared" si="6"/>
        <v>0</v>
      </c>
      <c r="P109" s="24">
        <v>46</v>
      </c>
      <c r="R109" s="1" t="s">
        <v>114</v>
      </c>
      <c r="S109" s="1" t="s">
        <v>54</v>
      </c>
      <c r="T109" s="1">
        <v>1</v>
      </c>
      <c r="V109" s="1" t="s">
        <v>213</v>
      </c>
    </row>
    <row r="110" spans="1:22" s="1" customFormat="1" ht="28" x14ac:dyDescent="0.25">
      <c r="A110" s="1">
        <v>110</v>
      </c>
      <c r="B110" s="20" t="s">
        <v>334</v>
      </c>
      <c r="C110" s="1" t="s">
        <v>334</v>
      </c>
      <c r="D110" s="1" t="s">
        <v>11</v>
      </c>
      <c r="E110" s="30" t="str">
        <f>VLOOKUP(D110,商品分类!B:C,2,0)</f>
        <v>113</v>
      </c>
      <c r="F110" s="1" t="s">
        <v>208</v>
      </c>
      <c r="G110" s="30" t="str">
        <f>VLOOKUP(F110,品牌!A:B,2,0)</f>
        <v>NF1</v>
      </c>
      <c r="H110" s="1" t="s">
        <v>327</v>
      </c>
      <c r="I110" s="1" t="str">
        <f t="shared" si="4"/>
        <v>农夫维他命水</v>
      </c>
      <c r="J110" s="1" t="str">
        <f>RIGHT(VLOOKUP(I110,品牌下细分类_系列!F:G,2,0),2)</f>
        <v>60</v>
      </c>
      <c r="K110" s="14" t="s">
        <v>113</v>
      </c>
      <c r="L110" s="1" t="s">
        <v>335</v>
      </c>
      <c r="M110" s="22" t="str">
        <f>VLOOKUP(L110,特性!B:C,2,0)</f>
        <v>138</v>
      </c>
      <c r="N110" s="1" t="str">
        <f t="shared" si="5"/>
        <v>NF15001560138113</v>
      </c>
      <c r="O110" s="1" t="b">
        <f t="shared" si="6"/>
        <v>0</v>
      </c>
      <c r="P110" s="24">
        <v>46</v>
      </c>
      <c r="R110" s="1" t="s">
        <v>114</v>
      </c>
      <c r="S110" s="1" t="s">
        <v>54</v>
      </c>
      <c r="T110" s="1">
        <v>1</v>
      </c>
      <c r="V110" s="1" t="s">
        <v>213</v>
      </c>
    </row>
    <row r="111" spans="1:22" s="1" customFormat="1" ht="28" x14ac:dyDescent="0.25">
      <c r="A111" s="1">
        <v>111</v>
      </c>
      <c r="B111" s="20" t="s">
        <v>336</v>
      </c>
      <c r="C111" s="1" t="s">
        <v>336</v>
      </c>
      <c r="D111" s="1" t="s">
        <v>11</v>
      </c>
      <c r="E111" s="30" t="str">
        <f>VLOOKUP(D111,商品分类!B:C,2,0)</f>
        <v>113</v>
      </c>
      <c r="F111" s="1" t="s">
        <v>208</v>
      </c>
      <c r="G111" s="30" t="str">
        <f>VLOOKUP(F111,品牌!A:B,2,0)</f>
        <v>NF1</v>
      </c>
      <c r="H111" s="1" t="s">
        <v>327</v>
      </c>
      <c r="I111" s="1" t="str">
        <f t="shared" si="4"/>
        <v>农夫维他命水</v>
      </c>
      <c r="J111" s="1" t="str">
        <f>RIGHT(VLOOKUP(I111,品牌下细分类_系列!F:G,2,0),2)</f>
        <v>60</v>
      </c>
      <c r="K111" s="14" t="s">
        <v>113</v>
      </c>
      <c r="L111" s="1" t="s">
        <v>337</v>
      </c>
      <c r="M111" s="22" t="str">
        <f>VLOOKUP(L111,特性!B:C,2,0)</f>
        <v>139</v>
      </c>
      <c r="N111" s="1" t="str">
        <f t="shared" si="5"/>
        <v>NF15001560139113</v>
      </c>
      <c r="O111" s="1" t="b">
        <f t="shared" si="6"/>
        <v>0</v>
      </c>
      <c r="P111" s="24">
        <v>46</v>
      </c>
      <c r="R111" s="1" t="s">
        <v>114</v>
      </c>
      <c r="S111" s="1" t="s">
        <v>54</v>
      </c>
      <c r="T111" s="1">
        <v>1</v>
      </c>
      <c r="V111" s="1" t="s">
        <v>213</v>
      </c>
    </row>
    <row r="112" spans="1:22" s="1" customFormat="1" x14ac:dyDescent="0.25">
      <c r="A112" s="1">
        <v>112</v>
      </c>
      <c r="B112" s="20" t="s">
        <v>338</v>
      </c>
      <c r="C112" s="1" t="s">
        <v>338</v>
      </c>
      <c r="D112" s="1" t="s">
        <v>11</v>
      </c>
      <c r="E112" s="30" t="str">
        <f>VLOOKUP(D112,商品分类!B:C,2,0)</f>
        <v>113</v>
      </c>
      <c r="F112" s="1" t="s">
        <v>208</v>
      </c>
      <c r="G112" s="30" t="str">
        <f>VLOOKUP(F112,品牌!A:B,2,0)</f>
        <v>NF1</v>
      </c>
      <c r="H112" s="1" t="s">
        <v>339</v>
      </c>
      <c r="I112" s="1" t="str">
        <f t="shared" si="4"/>
        <v>农夫茶π</v>
      </c>
      <c r="J112" s="1" t="str">
        <f>RIGHT(VLOOKUP(I112,品牌下细分类_系列!F:G,2,0),2)</f>
        <v>30</v>
      </c>
      <c r="K112" s="14" t="s">
        <v>113</v>
      </c>
      <c r="L112" s="1" t="s">
        <v>195</v>
      </c>
      <c r="M112" s="22" t="str">
        <f>VLOOKUP(L112,特性!B:C,2,0)</f>
        <v>502</v>
      </c>
      <c r="N112" s="1" t="str">
        <f t="shared" si="5"/>
        <v>NF15001530502113</v>
      </c>
      <c r="O112" s="1" t="b">
        <f t="shared" si="6"/>
        <v>0</v>
      </c>
      <c r="P112" s="24">
        <v>57</v>
      </c>
      <c r="R112" s="1" t="s">
        <v>114</v>
      </c>
      <c r="S112" s="1" t="s">
        <v>54</v>
      </c>
      <c r="T112" s="1">
        <v>1</v>
      </c>
      <c r="V112" s="1" t="s">
        <v>213</v>
      </c>
    </row>
    <row r="113" spans="1:22" s="1" customFormat="1" x14ac:dyDescent="0.25">
      <c r="A113" s="1">
        <v>113</v>
      </c>
      <c r="B113" s="20" t="s">
        <v>340</v>
      </c>
      <c r="C113" s="1" t="s">
        <v>340</v>
      </c>
      <c r="D113" s="1" t="s">
        <v>11</v>
      </c>
      <c r="E113" s="30" t="str">
        <f>VLOOKUP(D113,商品分类!B:C,2,0)</f>
        <v>113</v>
      </c>
      <c r="F113" s="1" t="s">
        <v>208</v>
      </c>
      <c r="G113" s="30" t="str">
        <f>VLOOKUP(F113,品牌!A:B,2,0)</f>
        <v>NF1</v>
      </c>
      <c r="H113" s="1" t="s">
        <v>339</v>
      </c>
      <c r="I113" s="1" t="str">
        <f t="shared" si="4"/>
        <v>农夫茶π</v>
      </c>
      <c r="J113" s="1" t="str">
        <f>RIGHT(VLOOKUP(I113,品牌下细分类_系列!F:G,2,0),2)</f>
        <v>30</v>
      </c>
      <c r="K113" s="14" t="s">
        <v>113</v>
      </c>
      <c r="L113" s="1" t="s">
        <v>305</v>
      </c>
      <c r="M113" s="22" t="str">
        <f>VLOOKUP(L113,特性!B:C,2,0)</f>
        <v>544</v>
      </c>
      <c r="N113" s="1" t="str">
        <f t="shared" si="5"/>
        <v>NF15001530544113</v>
      </c>
      <c r="O113" s="1" t="b">
        <f t="shared" si="6"/>
        <v>0</v>
      </c>
      <c r="P113" s="24">
        <v>57</v>
      </c>
      <c r="R113" s="1" t="s">
        <v>114</v>
      </c>
      <c r="S113" s="1" t="s">
        <v>54</v>
      </c>
      <c r="T113" s="1">
        <v>1</v>
      </c>
      <c r="V113" s="1" t="s">
        <v>213</v>
      </c>
    </row>
    <row r="114" spans="1:22" s="1" customFormat="1" x14ac:dyDescent="0.25">
      <c r="A114" s="1">
        <v>114</v>
      </c>
      <c r="B114" s="20" t="s">
        <v>341</v>
      </c>
      <c r="C114" s="1" t="s">
        <v>341</v>
      </c>
      <c r="D114" s="1" t="s">
        <v>11</v>
      </c>
      <c r="E114" s="30" t="str">
        <f>VLOOKUP(D114,商品分类!B:C,2,0)</f>
        <v>113</v>
      </c>
      <c r="F114" s="1" t="s">
        <v>208</v>
      </c>
      <c r="G114" s="30" t="str">
        <f>VLOOKUP(F114,品牌!A:B,2,0)</f>
        <v>NF1</v>
      </c>
      <c r="H114" s="1" t="s">
        <v>339</v>
      </c>
      <c r="I114" s="1" t="str">
        <f t="shared" si="4"/>
        <v>农夫茶π</v>
      </c>
      <c r="J114" s="1" t="str">
        <f>RIGHT(VLOOKUP(I114,品牌下细分类_系列!F:G,2,0),2)</f>
        <v>30</v>
      </c>
      <c r="K114" s="14" t="s">
        <v>113</v>
      </c>
      <c r="L114" s="1" t="s">
        <v>203</v>
      </c>
      <c r="M114" s="22" t="str">
        <f>VLOOKUP(L114,特性!B:C,2,0)</f>
        <v>510</v>
      </c>
      <c r="N114" s="1" t="str">
        <f t="shared" si="5"/>
        <v>NF15001530510113</v>
      </c>
      <c r="O114" s="1" t="b">
        <f t="shared" si="6"/>
        <v>0</v>
      </c>
      <c r="P114" s="24">
        <v>57</v>
      </c>
      <c r="R114" s="1" t="s">
        <v>114</v>
      </c>
      <c r="S114" s="1" t="s">
        <v>54</v>
      </c>
      <c r="T114" s="1">
        <v>1</v>
      </c>
      <c r="V114" s="1" t="s">
        <v>213</v>
      </c>
    </row>
    <row r="115" spans="1:22" s="1" customFormat="1" x14ac:dyDescent="0.25">
      <c r="A115" s="1">
        <v>115</v>
      </c>
      <c r="B115" s="20" t="s">
        <v>342</v>
      </c>
      <c r="C115" s="1" t="s">
        <v>342</v>
      </c>
      <c r="D115" s="1" t="s">
        <v>11</v>
      </c>
      <c r="E115" s="30" t="str">
        <f>VLOOKUP(D115,商品分类!B:C,2,0)</f>
        <v>113</v>
      </c>
      <c r="F115" s="1" t="s">
        <v>208</v>
      </c>
      <c r="G115" s="30" t="str">
        <f>VLOOKUP(F115,品牌!A:B,2,0)</f>
        <v>NF1</v>
      </c>
      <c r="H115" s="1" t="s">
        <v>339</v>
      </c>
      <c r="I115" s="1" t="str">
        <f t="shared" si="4"/>
        <v>农夫茶π</v>
      </c>
      <c r="J115" s="1" t="str">
        <f>RIGHT(VLOOKUP(I115,品牌下细分类_系列!F:G,2,0),2)</f>
        <v>30</v>
      </c>
      <c r="K115" s="14" t="s">
        <v>113</v>
      </c>
      <c r="L115" s="1" t="s">
        <v>301</v>
      </c>
      <c r="M115" s="22" t="str">
        <f>VLOOKUP(L115,特性!B:C,2,0)</f>
        <v>543</v>
      </c>
      <c r="N115" s="1" t="str">
        <f t="shared" si="5"/>
        <v>NF15001530543113</v>
      </c>
      <c r="O115" s="1" t="b">
        <f t="shared" si="6"/>
        <v>0</v>
      </c>
      <c r="P115" s="24">
        <v>57</v>
      </c>
      <c r="R115" s="1" t="s">
        <v>114</v>
      </c>
      <c r="S115" s="1" t="s">
        <v>54</v>
      </c>
      <c r="T115" s="1">
        <v>1</v>
      </c>
      <c r="V115" s="1" t="s">
        <v>213</v>
      </c>
    </row>
    <row r="116" spans="1:22" s="1" customFormat="1" x14ac:dyDescent="0.25">
      <c r="A116" s="1">
        <v>116</v>
      </c>
      <c r="B116" s="20" t="s">
        <v>343</v>
      </c>
      <c r="C116" s="1" t="s">
        <v>343</v>
      </c>
      <c r="D116" s="1" t="s">
        <v>11</v>
      </c>
      <c r="E116" s="30" t="str">
        <f>VLOOKUP(D116,商品分类!B:C,2,0)</f>
        <v>113</v>
      </c>
      <c r="F116" s="1" t="s">
        <v>208</v>
      </c>
      <c r="G116" s="30" t="str">
        <f>VLOOKUP(F116,品牌!A:B,2,0)</f>
        <v>NF1</v>
      </c>
      <c r="H116" s="1" t="s">
        <v>339</v>
      </c>
      <c r="I116" s="1" t="str">
        <f t="shared" si="4"/>
        <v>农夫茶π</v>
      </c>
      <c r="J116" s="1" t="str">
        <f>RIGHT(VLOOKUP(I116,品牌下细分类_系列!F:G,2,0),2)</f>
        <v>30</v>
      </c>
      <c r="K116" s="14" t="s">
        <v>113</v>
      </c>
      <c r="L116" s="1" t="s">
        <v>344</v>
      </c>
      <c r="M116" s="22" t="str">
        <f>VLOOKUP(L116,特性!B:C,2,0)</f>
        <v>512</v>
      </c>
      <c r="N116" s="1" t="str">
        <f t="shared" si="5"/>
        <v>NF15001530512113</v>
      </c>
      <c r="O116" s="1" t="b">
        <f t="shared" si="6"/>
        <v>0</v>
      </c>
      <c r="P116" s="24">
        <v>57</v>
      </c>
      <c r="R116" s="1" t="s">
        <v>114</v>
      </c>
      <c r="S116" s="1" t="s">
        <v>54</v>
      </c>
      <c r="T116" s="1">
        <v>1</v>
      </c>
      <c r="V116" s="36" t="s">
        <v>213</v>
      </c>
    </row>
    <row r="117" spans="1:22" s="1" customFormat="1" x14ac:dyDescent="0.25">
      <c r="A117" s="1">
        <v>117</v>
      </c>
      <c r="B117" s="20" t="s">
        <v>345</v>
      </c>
      <c r="C117" s="1" t="s">
        <v>346</v>
      </c>
      <c r="D117" s="1" t="s">
        <v>11</v>
      </c>
      <c r="E117" s="30" t="str">
        <f>VLOOKUP(D117,商品分类!B:C,2,0)</f>
        <v>113</v>
      </c>
      <c r="F117" s="1" t="s">
        <v>208</v>
      </c>
      <c r="G117" s="30" t="str">
        <f>VLOOKUP(F117,品牌!A:B,2,0)</f>
        <v>NF1</v>
      </c>
      <c r="H117" s="1" t="s">
        <v>347</v>
      </c>
      <c r="I117" s="1" t="str">
        <f t="shared" si="4"/>
        <v>农夫100%NFC</v>
      </c>
      <c r="J117" s="1" t="str">
        <f>RIGHT(VLOOKUP(I117,品牌下细分类_系列!F:G,2,0),2)</f>
        <v>25</v>
      </c>
      <c r="K117" s="14" t="s">
        <v>348</v>
      </c>
      <c r="L117" s="1" t="s">
        <v>349</v>
      </c>
      <c r="M117" s="22" t="str">
        <f>VLOOKUP(L117,特性!B:C,2,0)</f>
        <v>163</v>
      </c>
      <c r="N117" s="1" t="str">
        <f t="shared" si="5"/>
        <v>NF13002425163113</v>
      </c>
      <c r="O117" s="1" t="b">
        <f t="shared" si="6"/>
        <v>0</v>
      </c>
      <c r="P117" s="24">
        <v>110</v>
      </c>
      <c r="R117" s="1" t="s">
        <v>350</v>
      </c>
      <c r="S117" s="1" t="s">
        <v>54</v>
      </c>
      <c r="T117" s="1">
        <v>1</v>
      </c>
      <c r="V117" s="36" t="s">
        <v>213</v>
      </c>
    </row>
    <row r="118" spans="1:22" s="1" customFormat="1" x14ac:dyDescent="0.25">
      <c r="A118" s="1">
        <v>118</v>
      </c>
      <c r="B118" s="20" t="s">
        <v>351</v>
      </c>
      <c r="C118" s="1" t="s">
        <v>352</v>
      </c>
      <c r="D118" s="1" t="s">
        <v>11</v>
      </c>
      <c r="E118" s="30" t="str">
        <f>VLOOKUP(D118,商品分类!B:C,2,0)</f>
        <v>113</v>
      </c>
      <c r="F118" s="1" t="s">
        <v>208</v>
      </c>
      <c r="G118" s="30" t="str">
        <f>VLOOKUP(F118,品牌!A:B,2,0)</f>
        <v>NF1</v>
      </c>
      <c r="H118" s="1" t="s">
        <v>347</v>
      </c>
      <c r="I118" s="1" t="str">
        <f t="shared" si="4"/>
        <v>农夫100%NFC</v>
      </c>
      <c r="J118" s="1" t="str">
        <f>RIGHT(VLOOKUP(I118,品牌下细分类_系列!F:G,2,0),2)</f>
        <v>25</v>
      </c>
      <c r="K118" s="14" t="s">
        <v>348</v>
      </c>
      <c r="L118" s="1" t="s">
        <v>89</v>
      </c>
      <c r="M118" s="22" t="str">
        <f>VLOOKUP(L118,特性!B:C,2,0)</f>
        <v>120</v>
      </c>
      <c r="N118" s="1" t="str">
        <f t="shared" si="5"/>
        <v>NF13002425120113</v>
      </c>
      <c r="O118" s="1" t="b">
        <f t="shared" si="6"/>
        <v>0</v>
      </c>
      <c r="P118" s="24">
        <v>110</v>
      </c>
      <c r="R118" s="1" t="s">
        <v>350</v>
      </c>
      <c r="S118" s="1" t="s">
        <v>54</v>
      </c>
      <c r="T118" s="1">
        <v>1</v>
      </c>
      <c r="V118" s="36" t="s">
        <v>213</v>
      </c>
    </row>
    <row r="119" spans="1:22" s="1" customFormat="1" ht="15" x14ac:dyDescent="0.25">
      <c r="A119" s="1">
        <v>119</v>
      </c>
      <c r="B119" s="20" t="s">
        <v>353</v>
      </c>
      <c r="C119" s="1" t="s">
        <v>353</v>
      </c>
      <c r="D119" s="1" t="s">
        <v>11</v>
      </c>
      <c r="E119" s="30" t="str">
        <f>VLOOKUP(D119,商品分类!B:C,2,0)</f>
        <v>113</v>
      </c>
      <c r="F119" s="1" t="s">
        <v>354</v>
      </c>
      <c r="G119" s="1" t="str">
        <f>VLOOKUP(F119,品牌!A:B,2,0)</f>
        <v>XFL</v>
      </c>
      <c r="H119" s="1" t="s">
        <v>50</v>
      </c>
      <c r="I119" s="1" t="str">
        <f t="shared" si="4"/>
        <v>雪菲力默认</v>
      </c>
      <c r="J119" s="1" t="str">
        <f>RIGHT(VLOOKUP(I119,品牌下细分类_系列!F:G,2,0),2)</f>
        <v>10</v>
      </c>
      <c r="K119" s="14" t="s">
        <v>194</v>
      </c>
      <c r="L119" s="1" t="s">
        <v>310</v>
      </c>
      <c r="M119" s="22" t="str">
        <f>VLOOKUP(L119,特性!B:C,2,0)</f>
        <v>129</v>
      </c>
      <c r="N119" s="1" t="str">
        <f t="shared" si="5"/>
        <v>XFL2502410129113</v>
      </c>
      <c r="O119" s="1" t="b">
        <f t="shared" si="6"/>
        <v>0</v>
      </c>
      <c r="P119" s="23">
        <v>20.5</v>
      </c>
      <c r="R119" s="1" t="s">
        <v>355</v>
      </c>
      <c r="S119" s="1" t="s">
        <v>54</v>
      </c>
      <c r="T119" s="1">
        <v>1</v>
      </c>
      <c r="V119" s="25" t="s">
        <v>356</v>
      </c>
    </row>
    <row r="120" spans="1:22" s="1" customFormat="1" ht="15" x14ac:dyDescent="0.25">
      <c r="A120" s="1">
        <v>120</v>
      </c>
      <c r="B120" s="20" t="s">
        <v>357</v>
      </c>
      <c r="C120" s="1" t="s">
        <v>357</v>
      </c>
      <c r="D120" s="1" t="s">
        <v>11</v>
      </c>
      <c r="E120" s="30" t="str">
        <f>VLOOKUP(D120,商品分类!B:C,2,0)</f>
        <v>113</v>
      </c>
      <c r="F120" s="1" t="s">
        <v>354</v>
      </c>
      <c r="G120" s="1" t="str">
        <f>VLOOKUP(F120,品牌!A:B,2,0)</f>
        <v>XFL</v>
      </c>
      <c r="H120" s="1" t="s">
        <v>50</v>
      </c>
      <c r="I120" s="1" t="str">
        <f t="shared" si="4"/>
        <v>雪菲力默认</v>
      </c>
      <c r="J120" s="1" t="str">
        <f>RIGHT(VLOOKUP(I120,品牌下细分类_系列!F:G,2,0),2)</f>
        <v>10</v>
      </c>
      <c r="K120" s="14" t="s">
        <v>194</v>
      </c>
      <c r="L120" s="1" t="s">
        <v>205</v>
      </c>
      <c r="M120" s="22" t="str">
        <f>VLOOKUP(L120,特性!B:C,2,0)</f>
        <v>142</v>
      </c>
      <c r="N120" s="1" t="str">
        <f t="shared" si="5"/>
        <v>XFL2502410142113</v>
      </c>
      <c r="O120" s="1" t="b">
        <f t="shared" si="6"/>
        <v>0</v>
      </c>
      <c r="P120" s="23">
        <v>20.5</v>
      </c>
      <c r="R120" s="1" t="s">
        <v>355</v>
      </c>
      <c r="S120" s="1" t="s">
        <v>54</v>
      </c>
      <c r="T120" s="1">
        <v>1</v>
      </c>
      <c r="V120" s="25" t="s">
        <v>356</v>
      </c>
    </row>
    <row r="121" spans="1:22" s="1" customFormat="1" ht="15" x14ac:dyDescent="0.25">
      <c r="A121" s="1">
        <v>121</v>
      </c>
      <c r="B121" s="20" t="s">
        <v>358</v>
      </c>
      <c r="C121" s="1" t="s">
        <v>359</v>
      </c>
      <c r="D121" s="1" t="s">
        <v>11</v>
      </c>
      <c r="E121" s="30" t="str">
        <f>VLOOKUP(D121,商品分类!B:C,2,0)</f>
        <v>113</v>
      </c>
      <c r="F121" s="1" t="s">
        <v>360</v>
      </c>
      <c r="G121" s="30" t="str">
        <f>VLOOKUP(F121,品牌!A:B,2,0)</f>
        <v>KK1</v>
      </c>
      <c r="H121" s="1" t="s">
        <v>361</v>
      </c>
      <c r="I121" s="1" t="str">
        <f t="shared" si="4"/>
        <v>可口可乐芬达</v>
      </c>
      <c r="J121" s="1" t="str">
        <f>RIGHT(VLOOKUP(I121,品牌下细分类_系列!F:G,2,0),2)</f>
        <v>15</v>
      </c>
      <c r="K121" s="14" t="s">
        <v>362</v>
      </c>
      <c r="L121" s="1" t="s">
        <v>89</v>
      </c>
      <c r="M121" s="22" t="str">
        <f>VLOOKUP(L121,特性!B:C,2,0)</f>
        <v>120</v>
      </c>
      <c r="N121" s="1" t="str">
        <f t="shared" si="5"/>
        <v>KK13001215120113</v>
      </c>
      <c r="O121" s="1" t="b">
        <f t="shared" si="6"/>
        <v>0</v>
      </c>
      <c r="P121" s="23">
        <v>21</v>
      </c>
      <c r="R121" s="1" t="s">
        <v>363</v>
      </c>
      <c r="S121" s="1" t="s">
        <v>54</v>
      </c>
      <c r="T121" s="1">
        <v>1</v>
      </c>
      <c r="V121" s="25" t="s">
        <v>356</v>
      </c>
    </row>
    <row r="122" spans="1:22" s="1" customFormat="1" ht="15" x14ac:dyDescent="0.25">
      <c r="A122" s="1">
        <v>122</v>
      </c>
      <c r="B122" s="20" t="s">
        <v>364</v>
      </c>
      <c r="C122" s="1" t="s">
        <v>365</v>
      </c>
      <c r="D122" s="1" t="s">
        <v>11</v>
      </c>
      <c r="E122" s="30" t="str">
        <f>VLOOKUP(D122,商品分类!B:C,2,0)</f>
        <v>113</v>
      </c>
      <c r="F122" s="1" t="s">
        <v>360</v>
      </c>
      <c r="G122" s="30" t="str">
        <f>VLOOKUP(F122,品牌!A:B,2,0)</f>
        <v>KK1</v>
      </c>
      <c r="H122" s="1" t="s">
        <v>366</v>
      </c>
      <c r="I122" s="1" t="str">
        <f t="shared" si="4"/>
        <v>可口可乐可乐</v>
      </c>
      <c r="J122" s="1" t="str">
        <f>RIGHT(VLOOKUP(I122,品牌下细分类_系列!F:G,2,0),2)</f>
        <v>25</v>
      </c>
      <c r="K122" s="14" t="s">
        <v>362</v>
      </c>
      <c r="L122" s="1" t="s">
        <v>50</v>
      </c>
      <c r="M122" s="22" t="str">
        <f>VLOOKUP(L122,特性!B:C,2,0)</f>
        <v>100</v>
      </c>
      <c r="N122" s="1" t="str">
        <f t="shared" si="5"/>
        <v>KK13001225100113</v>
      </c>
      <c r="O122" s="1" t="b">
        <f t="shared" si="6"/>
        <v>0</v>
      </c>
      <c r="P122" s="23">
        <v>21</v>
      </c>
      <c r="R122" s="1" t="s">
        <v>363</v>
      </c>
      <c r="S122" s="1" t="s">
        <v>54</v>
      </c>
      <c r="T122" s="1">
        <v>1</v>
      </c>
      <c r="V122" s="25" t="s">
        <v>356</v>
      </c>
    </row>
    <row r="123" spans="1:22" s="1" customFormat="1" ht="15" x14ac:dyDescent="0.25">
      <c r="A123" s="1">
        <v>123</v>
      </c>
      <c r="B123" s="20" t="s">
        <v>367</v>
      </c>
      <c r="C123" s="1" t="s">
        <v>368</v>
      </c>
      <c r="D123" s="1" t="s">
        <v>11</v>
      </c>
      <c r="E123" s="30" t="str">
        <f>VLOOKUP(D123,商品分类!B:C,2,0)</f>
        <v>113</v>
      </c>
      <c r="F123" s="1" t="s">
        <v>360</v>
      </c>
      <c r="G123" s="30" t="str">
        <f>VLOOKUP(F123,品牌!A:B,2,0)</f>
        <v>KK1</v>
      </c>
      <c r="H123" s="1" t="s">
        <v>369</v>
      </c>
      <c r="I123" s="1" t="str">
        <f t="shared" si="4"/>
        <v>可口可乐雪碧</v>
      </c>
      <c r="J123" s="1" t="str">
        <f>RIGHT(VLOOKUP(I123,品牌下细分类_系列!F:G,2,0),2)</f>
        <v>50</v>
      </c>
      <c r="K123" s="14" t="s">
        <v>362</v>
      </c>
      <c r="L123" s="1" t="s">
        <v>50</v>
      </c>
      <c r="M123" s="22" t="str">
        <f>VLOOKUP(L123,特性!B:C,2,0)</f>
        <v>100</v>
      </c>
      <c r="N123" s="1" t="str">
        <f t="shared" si="5"/>
        <v>KK13001250100113</v>
      </c>
      <c r="O123" s="1" t="b">
        <f t="shared" si="6"/>
        <v>0</v>
      </c>
      <c r="P123" s="23">
        <v>21</v>
      </c>
      <c r="R123" s="1" t="s">
        <v>363</v>
      </c>
      <c r="S123" s="1" t="s">
        <v>54</v>
      </c>
      <c r="T123" s="1">
        <v>1</v>
      </c>
      <c r="V123" s="25" t="s">
        <v>356</v>
      </c>
    </row>
    <row r="124" spans="1:22" s="1" customFormat="1" ht="15" x14ac:dyDescent="0.25">
      <c r="A124" s="1">
        <v>124</v>
      </c>
      <c r="B124" s="20" t="s">
        <v>370</v>
      </c>
      <c r="C124" s="1" t="s">
        <v>371</v>
      </c>
      <c r="D124" s="1" t="s">
        <v>11</v>
      </c>
      <c r="E124" s="30" t="str">
        <f>VLOOKUP(D124,商品分类!B:C,2,0)</f>
        <v>113</v>
      </c>
      <c r="F124" s="1" t="s">
        <v>360</v>
      </c>
      <c r="G124" s="30" t="str">
        <f>VLOOKUP(F124,品牌!A:B,2,0)</f>
        <v>KK1</v>
      </c>
      <c r="H124" s="1" t="s">
        <v>372</v>
      </c>
      <c r="I124" s="1" t="str">
        <f t="shared" si="4"/>
        <v>可口可乐美汁源</v>
      </c>
      <c r="J124" s="1" t="str">
        <f>RIGHT(VLOOKUP(I124,品牌下细分类_系列!F:G,2,0),2)</f>
        <v>30</v>
      </c>
      <c r="K124" s="14" t="s">
        <v>362</v>
      </c>
      <c r="L124" s="1" t="s">
        <v>89</v>
      </c>
      <c r="M124" s="22" t="str">
        <f>VLOOKUP(L124,特性!B:C,2,0)</f>
        <v>120</v>
      </c>
      <c r="N124" s="1" t="str">
        <f t="shared" si="5"/>
        <v>KK13001230120113</v>
      </c>
      <c r="O124" s="1" t="b">
        <f t="shared" si="6"/>
        <v>0</v>
      </c>
      <c r="P124" s="23">
        <v>30</v>
      </c>
      <c r="R124" s="1" t="s">
        <v>363</v>
      </c>
      <c r="S124" s="1" t="s">
        <v>54</v>
      </c>
      <c r="T124" s="1">
        <v>1</v>
      </c>
      <c r="V124" s="25" t="s">
        <v>356</v>
      </c>
    </row>
    <row r="125" spans="1:22" s="1" customFormat="1" ht="15" x14ac:dyDescent="0.25">
      <c r="A125" s="1">
        <v>125</v>
      </c>
      <c r="B125" s="20" t="s">
        <v>373</v>
      </c>
      <c r="C125" s="1" t="s">
        <v>374</v>
      </c>
      <c r="D125" s="1" t="s">
        <v>11</v>
      </c>
      <c r="E125" s="30" t="str">
        <f>VLOOKUP(D125,商品分类!B:C,2,0)</f>
        <v>113</v>
      </c>
      <c r="F125" s="1" t="s">
        <v>360</v>
      </c>
      <c r="G125" s="30" t="str">
        <f>VLOOKUP(F125,品牌!A:B,2,0)</f>
        <v>KK1</v>
      </c>
      <c r="H125" s="1" t="s">
        <v>372</v>
      </c>
      <c r="I125" s="1" t="str">
        <f t="shared" si="4"/>
        <v>可口可乐美汁源</v>
      </c>
      <c r="J125" s="1" t="str">
        <f>RIGHT(VLOOKUP(I125,品牌下细分类_系列!F:G,2,0),2)</f>
        <v>30</v>
      </c>
      <c r="K125" s="14" t="s">
        <v>362</v>
      </c>
      <c r="L125" s="1" t="s">
        <v>107</v>
      </c>
      <c r="M125" s="22" t="str">
        <f>VLOOKUP(L125,特性!B:C,2,0)</f>
        <v>134</v>
      </c>
      <c r="N125" s="1" t="str">
        <f t="shared" si="5"/>
        <v>KK13001230134113</v>
      </c>
      <c r="O125" s="1" t="b">
        <f t="shared" si="6"/>
        <v>0</v>
      </c>
      <c r="P125" s="23">
        <v>30</v>
      </c>
      <c r="R125" s="1" t="s">
        <v>363</v>
      </c>
      <c r="S125" s="1" t="s">
        <v>54</v>
      </c>
      <c r="T125" s="1">
        <v>1</v>
      </c>
      <c r="V125" s="25" t="s">
        <v>356</v>
      </c>
    </row>
    <row r="126" spans="1:22" s="1" customFormat="1" ht="15" x14ac:dyDescent="0.25">
      <c r="A126" s="1">
        <v>126</v>
      </c>
      <c r="B126" s="20" t="s">
        <v>375</v>
      </c>
      <c r="C126" s="1" t="s">
        <v>375</v>
      </c>
      <c r="D126" s="1" t="s">
        <v>11</v>
      </c>
      <c r="E126" s="30" t="str">
        <f>VLOOKUP(D126,商品分类!B:C,2,0)</f>
        <v>113</v>
      </c>
      <c r="F126" s="1" t="s">
        <v>360</v>
      </c>
      <c r="G126" s="30" t="str">
        <f>VLOOKUP(F126,品牌!A:B,2,0)</f>
        <v>KK1</v>
      </c>
      <c r="H126" s="1" t="s">
        <v>366</v>
      </c>
      <c r="I126" s="1" t="str">
        <f t="shared" si="4"/>
        <v>可口可乐可乐</v>
      </c>
      <c r="J126" s="1" t="str">
        <f>RIGHT(VLOOKUP(I126,品牌下细分类_系列!F:G,2,0),2)</f>
        <v>25</v>
      </c>
      <c r="K126" s="14" t="s">
        <v>348</v>
      </c>
      <c r="L126" s="1" t="s">
        <v>50</v>
      </c>
      <c r="M126" s="22" t="str">
        <f>VLOOKUP(L126,特性!B:C,2,0)</f>
        <v>100</v>
      </c>
      <c r="N126" s="1" t="str">
        <f t="shared" si="5"/>
        <v>KK13002425100113</v>
      </c>
      <c r="O126" s="1" t="b">
        <f t="shared" si="6"/>
        <v>0</v>
      </c>
      <c r="P126" s="23">
        <v>37.5</v>
      </c>
      <c r="R126" s="1" t="s">
        <v>350</v>
      </c>
      <c r="S126" s="1" t="s">
        <v>54</v>
      </c>
      <c r="T126" s="1">
        <v>1</v>
      </c>
      <c r="V126" s="25" t="s">
        <v>356</v>
      </c>
    </row>
    <row r="127" spans="1:22" s="1" customFormat="1" ht="15" x14ac:dyDescent="0.25">
      <c r="A127" s="1">
        <v>127</v>
      </c>
      <c r="B127" s="20" t="s">
        <v>376</v>
      </c>
      <c r="C127" s="1" t="s">
        <v>376</v>
      </c>
      <c r="D127" s="1" t="s">
        <v>11</v>
      </c>
      <c r="E127" s="30" t="str">
        <f>VLOOKUP(D127,商品分类!B:C,2,0)</f>
        <v>113</v>
      </c>
      <c r="F127" s="1" t="s">
        <v>360</v>
      </c>
      <c r="G127" s="30" t="str">
        <f>VLOOKUP(F127,品牌!A:B,2,0)</f>
        <v>KK1</v>
      </c>
      <c r="H127" s="1" t="s">
        <v>369</v>
      </c>
      <c r="I127" s="1" t="str">
        <f t="shared" si="4"/>
        <v>可口可乐雪碧</v>
      </c>
      <c r="J127" s="1" t="str">
        <f>RIGHT(VLOOKUP(I127,品牌下细分类_系列!F:G,2,0),2)</f>
        <v>50</v>
      </c>
      <c r="K127" s="14" t="s">
        <v>348</v>
      </c>
      <c r="L127" s="1" t="s">
        <v>50</v>
      </c>
      <c r="M127" s="22" t="str">
        <f>VLOOKUP(L127,特性!B:C,2,0)</f>
        <v>100</v>
      </c>
      <c r="N127" s="1" t="str">
        <f t="shared" si="5"/>
        <v>KK13002450100113</v>
      </c>
      <c r="O127" s="1" t="b">
        <f t="shared" si="6"/>
        <v>0</v>
      </c>
      <c r="P127" s="23">
        <v>37.5</v>
      </c>
      <c r="R127" s="1" t="s">
        <v>350</v>
      </c>
      <c r="S127" s="1" t="s">
        <v>54</v>
      </c>
      <c r="T127" s="1">
        <v>1</v>
      </c>
      <c r="V127" s="25" t="s">
        <v>356</v>
      </c>
    </row>
    <row r="128" spans="1:22" s="1" customFormat="1" ht="15" x14ac:dyDescent="0.25">
      <c r="A128" s="1">
        <v>128</v>
      </c>
      <c r="B128" s="20" t="s">
        <v>377</v>
      </c>
      <c r="C128" s="1" t="s">
        <v>378</v>
      </c>
      <c r="D128" s="1" t="s">
        <v>11</v>
      </c>
      <c r="E128" s="30" t="str">
        <f>VLOOKUP(D128,商品分类!B:C,2,0)</f>
        <v>113</v>
      </c>
      <c r="F128" s="1" t="s">
        <v>360</v>
      </c>
      <c r="G128" s="30" t="str">
        <f>VLOOKUP(F128,品牌!A:B,2,0)</f>
        <v>KK1</v>
      </c>
      <c r="H128" s="1" t="s">
        <v>361</v>
      </c>
      <c r="I128" s="1" t="str">
        <f t="shared" si="4"/>
        <v>可口可乐芬达</v>
      </c>
      <c r="J128" s="1" t="str">
        <f>RIGHT(VLOOKUP(I128,品牌下细分类_系列!F:G,2,0),2)</f>
        <v>15</v>
      </c>
      <c r="K128" s="14" t="s">
        <v>348</v>
      </c>
      <c r="L128" s="1" t="s">
        <v>89</v>
      </c>
      <c r="M128" s="22" t="str">
        <f>VLOOKUP(L128,特性!B:C,2,0)</f>
        <v>120</v>
      </c>
      <c r="N128" s="1" t="str">
        <f t="shared" si="5"/>
        <v>KK13002415120113</v>
      </c>
      <c r="O128" s="1" t="b">
        <f t="shared" si="6"/>
        <v>0</v>
      </c>
      <c r="P128" s="23">
        <v>37.5</v>
      </c>
      <c r="R128" s="1" t="s">
        <v>350</v>
      </c>
      <c r="S128" s="1" t="s">
        <v>54</v>
      </c>
      <c r="T128" s="1">
        <v>1</v>
      </c>
      <c r="V128" s="25" t="s">
        <v>356</v>
      </c>
    </row>
    <row r="129" spans="1:22" s="1" customFormat="1" ht="15" x14ac:dyDescent="0.25">
      <c r="A129" s="1">
        <v>129</v>
      </c>
      <c r="B129" s="20" t="s">
        <v>379</v>
      </c>
      <c r="C129" s="1" t="s">
        <v>379</v>
      </c>
      <c r="D129" s="1" t="s">
        <v>11</v>
      </c>
      <c r="E129" s="30" t="str">
        <f>VLOOKUP(D129,商品分类!B:C,2,0)</f>
        <v>113</v>
      </c>
      <c r="F129" s="1" t="s">
        <v>360</v>
      </c>
      <c r="G129" s="30" t="str">
        <f>VLOOKUP(F129,品牌!A:B,2,0)</f>
        <v>KK1</v>
      </c>
      <c r="H129" s="1" t="s">
        <v>366</v>
      </c>
      <c r="I129" s="1" t="str">
        <f t="shared" si="4"/>
        <v>可口可乐可乐</v>
      </c>
      <c r="J129" s="1" t="str">
        <f>RIGHT(VLOOKUP(I129,品牌下细分类_系列!F:G,2,0),2)</f>
        <v>25</v>
      </c>
      <c r="K129" s="14" t="s">
        <v>380</v>
      </c>
      <c r="L129" s="1" t="s">
        <v>50</v>
      </c>
      <c r="M129" s="22" t="str">
        <f>VLOOKUP(L129,特性!B:C,2,0)</f>
        <v>100</v>
      </c>
      <c r="N129" s="1" t="str">
        <f t="shared" si="5"/>
        <v>KK13302425100113</v>
      </c>
      <c r="O129" s="1" t="b">
        <f t="shared" si="6"/>
        <v>0</v>
      </c>
      <c r="P129" s="23">
        <v>45.5</v>
      </c>
      <c r="R129" s="1" t="s">
        <v>381</v>
      </c>
      <c r="S129" s="1" t="s">
        <v>54</v>
      </c>
      <c r="T129" s="1">
        <v>1</v>
      </c>
      <c r="V129" s="25" t="s">
        <v>356</v>
      </c>
    </row>
    <row r="130" spans="1:22" s="1" customFormat="1" ht="15" x14ac:dyDescent="0.25">
      <c r="A130" s="1">
        <v>130</v>
      </c>
      <c r="B130" s="20" t="s">
        <v>382</v>
      </c>
      <c r="C130" s="1" t="s">
        <v>382</v>
      </c>
      <c r="D130" s="1" t="s">
        <v>11</v>
      </c>
      <c r="E130" s="30" t="str">
        <f>VLOOKUP(D130,商品分类!B:C,2,0)</f>
        <v>113</v>
      </c>
      <c r="F130" s="1" t="s">
        <v>360</v>
      </c>
      <c r="G130" s="30" t="str">
        <f>VLOOKUP(F130,品牌!A:B,2,0)</f>
        <v>KK1</v>
      </c>
      <c r="H130" s="1" t="s">
        <v>369</v>
      </c>
      <c r="I130" s="1" t="str">
        <f t="shared" si="4"/>
        <v>可口可乐雪碧</v>
      </c>
      <c r="J130" s="1" t="str">
        <f>RIGHT(VLOOKUP(I130,品牌下细分类_系列!F:G,2,0),2)</f>
        <v>50</v>
      </c>
      <c r="K130" s="14" t="s">
        <v>380</v>
      </c>
      <c r="L130" s="1" t="s">
        <v>50</v>
      </c>
      <c r="M130" s="22" t="str">
        <f>VLOOKUP(L130,特性!B:C,2,0)</f>
        <v>100</v>
      </c>
      <c r="N130" s="1" t="str">
        <f t="shared" si="5"/>
        <v>KK13302450100113</v>
      </c>
      <c r="O130" s="1" t="b">
        <f t="shared" si="6"/>
        <v>0</v>
      </c>
      <c r="P130" s="23">
        <v>46.5</v>
      </c>
      <c r="R130" s="1" t="s">
        <v>381</v>
      </c>
      <c r="S130" s="1" t="s">
        <v>54</v>
      </c>
      <c r="T130" s="1">
        <v>1</v>
      </c>
      <c r="V130" s="25" t="s">
        <v>356</v>
      </c>
    </row>
    <row r="131" spans="1:22" s="1" customFormat="1" ht="15" x14ac:dyDescent="0.25">
      <c r="A131" s="1">
        <v>131</v>
      </c>
      <c r="B131" s="20" t="s">
        <v>383</v>
      </c>
      <c r="C131" s="1" t="s">
        <v>384</v>
      </c>
      <c r="D131" s="1" t="s">
        <v>11</v>
      </c>
      <c r="E131" s="30" t="str">
        <f>VLOOKUP(D131,商品分类!B:C,2,0)</f>
        <v>113</v>
      </c>
      <c r="F131" s="1" t="s">
        <v>360</v>
      </c>
      <c r="G131" s="30" t="str">
        <f>VLOOKUP(F131,品牌!A:B,2,0)</f>
        <v>KK1</v>
      </c>
      <c r="H131" s="1" t="s">
        <v>385</v>
      </c>
      <c r="I131" s="1" t="str">
        <f t="shared" ref="I131:I194" si="7">F131&amp;H131</f>
        <v>可口可乐健怡</v>
      </c>
      <c r="J131" s="1" t="str">
        <f>RIGHT(VLOOKUP(I131,品牌下细分类_系列!F:G,2,0),2)</f>
        <v>20</v>
      </c>
      <c r="K131" s="14" t="s">
        <v>380</v>
      </c>
      <c r="L131" s="1" t="s">
        <v>386</v>
      </c>
      <c r="M131" s="22" t="str">
        <f>VLOOKUP(L131,特性!B:C,2,0)</f>
        <v>101</v>
      </c>
      <c r="N131" s="1" t="str">
        <f t="shared" ref="N131:N194" si="8">G131&amp;K131&amp;J131&amp;M131&amp;E131</f>
        <v>KK13302420101113</v>
      </c>
      <c r="O131" s="1" t="b">
        <f t="shared" ref="O131:O194" si="9">N131=N130</f>
        <v>0</v>
      </c>
      <c r="P131" s="23">
        <v>52</v>
      </c>
      <c r="R131" s="1" t="s">
        <v>381</v>
      </c>
      <c r="S131" s="1" t="s">
        <v>54</v>
      </c>
      <c r="T131" s="1">
        <v>1</v>
      </c>
      <c r="V131" s="25" t="s">
        <v>356</v>
      </c>
    </row>
    <row r="132" spans="1:22" s="1" customFormat="1" ht="15" x14ac:dyDescent="0.25">
      <c r="A132" s="1">
        <v>132</v>
      </c>
      <c r="B132" s="20" t="s">
        <v>387</v>
      </c>
      <c r="C132" s="1" t="s">
        <v>388</v>
      </c>
      <c r="D132" s="1" t="s">
        <v>11</v>
      </c>
      <c r="E132" s="30" t="str">
        <f>VLOOKUP(D132,商品分类!B:C,2,0)</f>
        <v>113</v>
      </c>
      <c r="F132" s="1" t="s">
        <v>360</v>
      </c>
      <c r="G132" s="30" t="str">
        <f>VLOOKUP(F132,品牌!A:B,2,0)</f>
        <v>KK1</v>
      </c>
      <c r="H132" s="1" t="s">
        <v>366</v>
      </c>
      <c r="I132" s="1" t="str">
        <f t="shared" si="7"/>
        <v>可口可乐可乐</v>
      </c>
      <c r="J132" s="1" t="str">
        <f>RIGHT(VLOOKUP(I132,品牌下细分类_系列!F:G,2,0),2)</f>
        <v>25</v>
      </c>
      <c r="K132" s="14" t="s">
        <v>380</v>
      </c>
      <c r="L132" s="1" t="s">
        <v>386</v>
      </c>
      <c r="M132" s="22" t="str">
        <f>VLOOKUP(L132,特性!B:C,2,0)</f>
        <v>101</v>
      </c>
      <c r="N132" s="1" t="str">
        <f t="shared" si="8"/>
        <v>KK13302425101113</v>
      </c>
      <c r="O132" s="1" t="b">
        <f t="shared" si="9"/>
        <v>0</v>
      </c>
      <c r="P132" s="23">
        <v>52</v>
      </c>
      <c r="R132" s="1" t="s">
        <v>381</v>
      </c>
      <c r="S132" s="1" t="s">
        <v>54</v>
      </c>
      <c r="T132" s="1">
        <v>1</v>
      </c>
      <c r="V132" s="25" t="s">
        <v>356</v>
      </c>
    </row>
    <row r="133" spans="1:22" s="1" customFormat="1" ht="15" x14ac:dyDescent="0.25">
      <c r="A133" s="1">
        <v>133</v>
      </c>
      <c r="B133" s="20" t="s">
        <v>389</v>
      </c>
      <c r="C133" s="1" t="s">
        <v>390</v>
      </c>
      <c r="D133" s="1" t="s">
        <v>11</v>
      </c>
      <c r="E133" s="30" t="str">
        <f>VLOOKUP(D133,商品分类!B:C,2,0)</f>
        <v>113</v>
      </c>
      <c r="F133" s="1" t="s">
        <v>360</v>
      </c>
      <c r="G133" s="30" t="str">
        <f>VLOOKUP(F133,品牌!A:B,2,0)</f>
        <v>KK1</v>
      </c>
      <c r="H133" s="1" t="s">
        <v>369</v>
      </c>
      <c r="I133" s="1" t="str">
        <f t="shared" si="7"/>
        <v>可口可乐雪碧</v>
      </c>
      <c r="J133" s="1" t="str">
        <f>RIGHT(VLOOKUP(I133,品牌下细分类_系列!F:G,2,0),2)</f>
        <v>50</v>
      </c>
      <c r="K133" s="14" t="s">
        <v>380</v>
      </c>
      <c r="L133" s="1" t="s">
        <v>391</v>
      </c>
      <c r="M133" s="22" t="str">
        <f>VLOOKUP(L133,特性!B:C,2,0)</f>
        <v>174</v>
      </c>
      <c r="N133" s="1" t="str">
        <f t="shared" si="8"/>
        <v>KK13302450174113</v>
      </c>
      <c r="O133" s="1" t="b">
        <f t="shared" si="9"/>
        <v>0</v>
      </c>
      <c r="P133" s="23">
        <v>52</v>
      </c>
      <c r="R133" s="1" t="s">
        <v>381</v>
      </c>
      <c r="S133" s="1" t="s">
        <v>54</v>
      </c>
      <c r="T133" s="1">
        <v>1</v>
      </c>
      <c r="V133" s="25" t="s">
        <v>356</v>
      </c>
    </row>
    <row r="134" spans="1:22" s="1" customFormat="1" ht="15" x14ac:dyDescent="0.25">
      <c r="A134" s="1">
        <v>134</v>
      </c>
      <c r="B134" s="20" t="s">
        <v>392</v>
      </c>
      <c r="C134" s="1" t="s">
        <v>393</v>
      </c>
      <c r="D134" s="1" t="s">
        <v>11</v>
      </c>
      <c r="E134" s="30" t="str">
        <f>VLOOKUP(D134,商品分类!B:C,2,0)</f>
        <v>113</v>
      </c>
      <c r="F134" s="1" t="s">
        <v>360</v>
      </c>
      <c r="G134" s="30" t="str">
        <f>VLOOKUP(F134,品牌!A:B,2,0)</f>
        <v>KK1</v>
      </c>
      <c r="H134" s="1" t="s">
        <v>366</v>
      </c>
      <c r="I134" s="1" t="str">
        <f t="shared" si="7"/>
        <v>可口可乐可乐</v>
      </c>
      <c r="J134" s="1" t="str">
        <f>RIGHT(VLOOKUP(I134,品牌下细分类_系列!F:G,2,0),2)</f>
        <v>25</v>
      </c>
      <c r="K134" s="14" t="s">
        <v>380</v>
      </c>
      <c r="L134" s="1" t="s">
        <v>394</v>
      </c>
      <c r="M134" s="22" t="str">
        <f>VLOOKUP(L134,特性!B:C,2,0)</f>
        <v>103</v>
      </c>
      <c r="N134" s="1" t="str">
        <f t="shared" si="8"/>
        <v>KK13302425103113</v>
      </c>
      <c r="O134" s="1" t="b">
        <f t="shared" si="9"/>
        <v>0</v>
      </c>
      <c r="P134" s="23">
        <v>47.5</v>
      </c>
      <c r="R134" s="1" t="s">
        <v>381</v>
      </c>
      <c r="S134" s="1" t="s">
        <v>54</v>
      </c>
      <c r="T134" s="1">
        <v>1</v>
      </c>
      <c r="V134" s="25" t="s">
        <v>356</v>
      </c>
    </row>
    <row r="135" spans="1:22" s="1" customFormat="1" ht="15" x14ac:dyDescent="0.25">
      <c r="A135" s="1">
        <v>135</v>
      </c>
      <c r="B135" s="20" t="s">
        <v>395</v>
      </c>
      <c r="C135" s="1" t="s">
        <v>396</v>
      </c>
      <c r="D135" s="1" t="s">
        <v>11</v>
      </c>
      <c r="E135" s="30" t="str">
        <f>VLOOKUP(D135,商品分类!B:C,2,0)</f>
        <v>113</v>
      </c>
      <c r="F135" s="1" t="s">
        <v>360</v>
      </c>
      <c r="G135" s="30" t="str">
        <f>VLOOKUP(F135,品牌!A:B,2,0)</f>
        <v>KK1</v>
      </c>
      <c r="H135" s="1" t="s">
        <v>369</v>
      </c>
      <c r="I135" s="1" t="str">
        <f t="shared" si="7"/>
        <v>可口可乐雪碧</v>
      </c>
      <c r="J135" s="1" t="str">
        <f>RIGHT(VLOOKUP(I135,品牌下细分类_系列!F:G,2,0),2)</f>
        <v>50</v>
      </c>
      <c r="K135" s="14" t="s">
        <v>380</v>
      </c>
      <c r="L135" s="1" t="s">
        <v>394</v>
      </c>
      <c r="M135" s="22" t="str">
        <f>VLOOKUP(L135,特性!B:C,2,0)</f>
        <v>103</v>
      </c>
      <c r="N135" s="1" t="str">
        <f t="shared" si="8"/>
        <v>KK13302450103113</v>
      </c>
      <c r="O135" s="1" t="b">
        <f t="shared" si="9"/>
        <v>0</v>
      </c>
      <c r="P135" s="23">
        <v>47.5</v>
      </c>
      <c r="R135" s="1" t="s">
        <v>381</v>
      </c>
      <c r="S135" s="1" t="s">
        <v>54</v>
      </c>
      <c r="T135" s="1">
        <v>1</v>
      </c>
      <c r="V135" s="25" t="s">
        <v>356</v>
      </c>
    </row>
    <row r="136" spans="1:22" s="1" customFormat="1" ht="15" x14ac:dyDescent="0.25">
      <c r="A136" s="1">
        <v>136</v>
      </c>
      <c r="B136" s="20" t="s">
        <v>397</v>
      </c>
      <c r="C136" s="1" t="s">
        <v>398</v>
      </c>
      <c r="D136" s="1" t="s">
        <v>11</v>
      </c>
      <c r="E136" s="30" t="str">
        <f>VLOOKUP(D136,商品分类!B:C,2,0)</f>
        <v>113</v>
      </c>
      <c r="F136" s="1" t="s">
        <v>360</v>
      </c>
      <c r="G136" s="30" t="str">
        <f>VLOOKUP(F136,品牌!A:B,2,0)</f>
        <v>KK1</v>
      </c>
      <c r="H136" s="1" t="s">
        <v>361</v>
      </c>
      <c r="I136" s="1" t="str">
        <f t="shared" si="7"/>
        <v>可口可乐芬达</v>
      </c>
      <c r="J136" s="1" t="str">
        <f>RIGHT(VLOOKUP(I136,品牌下细分类_系列!F:G,2,0),2)</f>
        <v>15</v>
      </c>
      <c r="K136" s="14" t="s">
        <v>380</v>
      </c>
      <c r="L136" s="1" t="s">
        <v>394</v>
      </c>
      <c r="M136" s="22" t="str">
        <f>VLOOKUP(L136,特性!B:C,2,0)</f>
        <v>103</v>
      </c>
      <c r="N136" s="1" t="str">
        <f t="shared" si="8"/>
        <v>KK13302415103113</v>
      </c>
      <c r="O136" s="1" t="b">
        <f t="shared" si="9"/>
        <v>0</v>
      </c>
      <c r="P136" s="23">
        <v>47.5</v>
      </c>
      <c r="R136" s="1" t="s">
        <v>381</v>
      </c>
      <c r="S136" s="1" t="s">
        <v>54</v>
      </c>
      <c r="T136" s="1">
        <v>1</v>
      </c>
      <c r="V136" s="25" t="s">
        <v>356</v>
      </c>
    </row>
    <row r="137" spans="1:22" s="1" customFormat="1" ht="15" x14ac:dyDescent="0.25">
      <c r="A137" s="1">
        <v>137</v>
      </c>
      <c r="B137" s="20" t="s">
        <v>399</v>
      </c>
      <c r="C137" s="1" t="s">
        <v>379</v>
      </c>
      <c r="D137" s="1" t="s">
        <v>11</v>
      </c>
      <c r="E137" s="30" t="str">
        <f>VLOOKUP(D137,商品分类!B:C,2,0)</f>
        <v>113</v>
      </c>
      <c r="F137" s="1" t="s">
        <v>360</v>
      </c>
      <c r="G137" s="30" t="str">
        <f>VLOOKUP(F137,品牌!A:B,2,0)</f>
        <v>KK1</v>
      </c>
      <c r="H137" s="1" t="s">
        <v>366</v>
      </c>
      <c r="I137" s="1" t="str">
        <f t="shared" si="7"/>
        <v>可口可乐可乐</v>
      </c>
      <c r="J137" s="1" t="str">
        <f>RIGHT(VLOOKUP(I137,品牌下细分类_系列!F:G,2,0),2)</f>
        <v>25</v>
      </c>
      <c r="K137" s="14" t="s">
        <v>380</v>
      </c>
      <c r="L137" s="8" t="s">
        <v>211</v>
      </c>
      <c r="M137" s="22" t="str">
        <f>VLOOKUP(L137,特性!B:C,2,0)</f>
        <v>304</v>
      </c>
      <c r="N137" s="1" t="str">
        <f t="shared" si="8"/>
        <v>KK13302425304113</v>
      </c>
      <c r="O137" s="1" t="b">
        <f t="shared" si="9"/>
        <v>0</v>
      </c>
      <c r="P137" s="23">
        <v>54</v>
      </c>
      <c r="R137" s="1" t="s">
        <v>381</v>
      </c>
      <c r="S137" s="1" t="s">
        <v>54</v>
      </c>
      <c r="T137" s="1">
        <v>1</v>
      </c>
      <c r="V137" s="25" t="s">
        <v>356</v>
      </c>
    </row>
    <row r="138" spans="1:22" s="1" customFormat="1" ht="15" x14ac:dyDescent="0.25">
      <c r="A138" s="1">
        <v>138</v>
      </c>
      <c r="B138" s="20" t="s">
        <v>400</v>
      </c>
      <c r="C138" s="1" t="s">
        <v>382</v>
      </c>
      <c r="D138" s="1" t="s">
        <v>11</v>
      </c>
      <c r="E138" s="30" t="str">
        <f>VLOOKUP(D138,商品分类!B:C,2,0)</f>
        <v>113</v>
      </c>
      <c r="F138" s="1" t="s">
        <v>360</v>
      </c>
      <c r="G138" s="30" t="str">
        <f>VLOOKUP(F138,品牌!A:B,2,0)</f>
        <v>KK1</v>
      </c>
      <c r="H138" s="1" t="s">
        <v>369</v>
      </c>
      <c r="I138" s="1" t="str">
        <f t="shared" si="7"/>
        <v>可口可乐雪碧</v>
      </c>
      <c r="J138" s="1" t="str">
        <f>RIGHT(VLOOKUP(I138,品牌下细分类_系列!F:G,2,0),2)</f>
        <v>50</v>
      </c>
      <c r="K138" s="14" t="s">
        <v>380</v>
      </c>
      <c r="L138" s="1" t="s">
        <v>211</v>
      </c>
      <c r="M138" s="22" t="str">
        <f>VLOOKUP(L138,特性!B:C,2,0)</f>
        <v>304</v>
      </c>
      <c r="N138" s="1" t="str">
        <f t="shared" si="8"/>
        <v>KK13302450304113</v>
      </c>
      <c r="O138" s="1" t="b">
        <f t="shared" si="9"/>
        <v>0</v>
      </c>
      <c r="P138" s="23">
        <v>54</v>
      </c>
      <c r="R138" s="1" t="s">
        <v>381</v>
      </c>
      <c r="S138" s="1" t="s">
        <v>54</v>
      </c>
      <c r="T138" s="1">
        <v>1</v>
      </c>
      <c r="V138" s="25" t="s">
        <v>356</v>
      </c>
    </row>
    <row r="139" spans="1:22" s="1" customFormat="1" ht="15" x14ac:dyDescent="0.25">
      <c r="A139" s="1">
        <v>139</v>
      </c>
      <c r="B139" s="20" t="s">
        <v>401</v>
      </c>
      <c r="C139" s="1" t="s">
        <v>402</v>
      </c>
      <c r="D139" s="1" t="s">
        <v>11</v>
      </c>
      <c r="E139" s="30" t="str">
        <f>VLOOKUP(D139,商品分类!B:C,2,0)</f>
        <v>113</v>
      </c>
      <c r="F139" s="1" t="s">
        <v>360</v>
      </c>
      <c r="G139" s="30" t="str">
        <f>VLOOKUP(F139,品牌!A:B,2,0)</f>
        <v>KK1</v>
      </c>
      <c r="H139" s="1" t="s">
        <v>361</v>
      </c>
      <c r="I139" s="1" t="str">
        <f t="shared" si="7"/>
        <v>可口可乐芬达</v>
      </c>
      <c r="J139" s="1" t="str">
        <f>RIGHT(VLOOKUP(I139,品牌下细分类_系列!F:G,2,0),2)</f>
        <v>15</v>
      </c>
      <c r="K139" s="14" t="s">
        <v>380</v>
      </c>
      <c r="L139" s="1" t="s">
        <v>89</v>
      </c>
      <c r="M139" s="22" t="str">
        <f>VLOOKUP(L139,特性!B:C,2,0)</f>
        <v>120</v>
      </c>
      <c r="N139" s="1" t="str">
        <f t="shared" si="8"/>
        <v>KK13302415120113</v>
      </c>
      <c r="O139" s="1" t="b">
        <f t="shared" si="9"/>
        <v>0</v>
      </c>
      <c r="P139" s="23">
        <v>45.5</v>
      </c>
      <c r="R139" s="1" t="s">
        <v>381</v>
      </c>
      <c r="S139" s="1" t="s">
        <v>54</v>
      </c>
      <c r="T139" s="1">
        <v>1</v>
      </c>
      <c r="V139" s="25" t="s">
        <v>356</v>
      </c>
    </row>
    <row r="140" spans="1:22" s="1" customFormat="1" ht="15" x14ac:dyDescent="0.25">
      <c r="A140" s="1">
        <v>140</v>
      </c>
      <c r="B140" s="20" t="s">
        <v>403</v>
      </c>
      <c r="C140" s="1" t="s">
        <v>404</v>
      </c>
      <c r="D140" s="1" t="s">
        <v>11</v>
      </c>
      <c r="E140" s="30" t="str">
        <f>VLOOKUP(D140,商品分类!B:C,2,0)</f>
        <v>113</v>
      </c>
      <c r="F140" s="1" t="s">
        <v>360</v>
      </c>
      <c r="G140" s="30" t="str">
        <f>VLOOKUP(F140,品牌!A:B,2,0)</f>
        <v>KK1</v>
      </c>
      <c r="H140" s="1" t="s">
        <v>405</v>
      </c>
      <c r="I140" s="1" t="str">
        <f t="shared" si="7"/>
        <v>可口可乐酷儿</v>
      </c>
      <c r="J140" s="1" t="str">
        <f>RIGHT(VLOOKUP(I140,品牌下细分类_系列!F:G,2,0),2)</f>
        <v>65</v>
      </c>
      <c r="K140" s="14" t="s">
        <v>187</v>
      </c>
      <c r="L140" s="1" t="s">
        <v>89</v>
      </c>
      <c r="M140" s="22" t="str">
        <f>VLOOKUP(L140,特性!B:C,2,0)</f>
        <v>120</v>
      </c>
      <c r="N140" s="1" t="str">
        <f t="shared" si="8"/>
        <v>KK13301265120113</v>
      </c>
      <c r="O140" s="1" t="b">
        <f t="shared" si="9"/>
        <v>0</v>
      </c>
      <c r="P140" s="23">
        <v>45.5</v>
      </c>
      <c r="R140" s="1" t="s">
        <v>406</v>
      </c>
      <c r="S140" s="1" t="s">
        <v>54</v>
      </c>
      <c r="T140" s="1">
        <v>1</v>
      </c>
      <c r="V140" s="25" t="s">
        <v>356</v>
      </c>
    </row>
    <row r="141" spans="1:22" s="1" customFormat="1" ht="15" x14ac:dyDescent="0.25">
      <c r="A141" s="1">
        <v>141</v>
      </c>
      <c r="B141" s="20" t="s">
        <v>407</v>
      </c>
      <c r="C141" s="1" t="s">
        <v>408</v>
      </c>
      <c r="D141" s="1" t="s">
        <v>11</v>
      </c>
      <c r="E141" s="30" t="str">
        <f>VLOOKUP(D141,商品分类!B:C,2,0)</f>
        <v>113</v>
      </c>
      <c r="F141" s="1" t="s">
        <v>360</v>
      </c>
      <c r="G141" s="30" t="str">
        <f>VLOOKUP(F141,品牌!A:B,2,0)</f>
        <v>KK1</v>
      </c>
      <c r="H141" s="1" t="s">
        <v>361</v>
      </c>
      <c r="I141" s="1" t="str">
        <f t="shared" si="7"/>
        <v>可口可乐芬达</v>
      </c>
      <c r="J141" s="1" t="str">
        <f>RIGHT(VLOOKUP(I141,品牌下细分类_系列!F:G,2,0),2)</f>
        <v>15</v>
      </c>
      <c r="K141" s="14" t="s">
        <v>380</v>
      </c>
      <c r="L141" s="1" t="s">
        <v>107</v>
      </c>
      <c r="M141" s="22" t="str">
        <f>VLOOKUP(L141,特性!B:C,2,0)</f>
        <v>134</v>
      </c>
      <c r="N141" s="1" t="str">
        <f t="shared" si="8"/>
        <v>KK13302415134113</v>
      </c>
      <c r="O141" s="1" t="b">
        <f t="shared" si="9"/>
        <v>0</v>
      </c>
      <c r="P141" s="23">
        <v>30</v>
      </c>
      <c r="R141" s="1" t="s">
        <v>381</v>
      </c>
      <c r="S141" s="1" t="s">
        <v>54</v>
      </c>
      <c r="T141" s="1">
        <v>1</v>
      </c>
      <c r="V141" s="25" t="s">
        <v>356</v>
      </c>
    </row>
    <row r="142" spans="1:22" s="1" customFormat="1" ht="15" x14ac:dyDescent="0.25">
      <c r="A142" s="1">
        <v>142</v>
      </c>
      <c r="B142" s="20" t="s">
        <v>409</v>
      </c>
      <c r="C142" s="1" t="s">
        <v>409</v>
      </c>
      <c r="D142" s="1" t="s">
        <v>11</v>
      </c>
      <c r="E142" s="30" t="str">
        <f>VLOOKUP(D142,商品分类!B:C,2,0)</f>
        <v>113</v>
      </c>
      <c r="F142" s="1" t="s">
        <v>360</v>
      </c>
      <c r="G142" s="30" t="str">
        <f>VLOOKUP(F142,品牌!A:B,2,0)</f>
        <v>KK1</v>
      </c>
      <c r="H142" s="1" t="s">
        <v>410</v>
      </c>
      <c r="I142" s="1" t="str">
        <f t="shared" si="7"/>
        <v>可口可乐怡泉</v>
      </c>
      <c r="J142" s="1" t="str">
        <f>RIGHT(VLOOKUP(I142,品牌下细分类_系列!F:G,2,0),2)</f>
        <v>60</v>
      </c>
      <c r="K142" s="14" t="s">
        <v>380</v>
      </c>
      <c r="L142" s="1" t="s">
        <v>50</v>
      </c>
      <c r="M142" s="22" t="str">
        <f>VLOOKUP(L142,特性!B:C,2,0)</f>
        <v>100</v>
      </c>
      <c r="N142" s="1" t="str">
        <f t="shared" si="8"/>
        <v>KK13302460100113</v>
      </c>
      <c r="O142" s="1" t="b">
        <f t="shared" si="9"/>
        <v>0</v>
      </c>
      <c r="P142" s="23">
        <v>50</v>
      </c>
      <c r="R142" s="1" t="s">
        <v>381</v>
      </c>
      <c r="S142" s="1" t="s">
        <v>54</v>
      </c>
      <c r="T142" s="1">
        <v>1</v>
      </c>
      <c r="V142" s="25" t="s">
        <v>356</v>
      </c>
    </row>
    <row r="143" spans="1:22" s="1" customFormat="1" ht="15" x14ac:dyDescent="0.25">
      <c r="A143" s="1">
        <v>143</v>
      </c>
      <c r="B143" s="20" t="s">
        <v>411</v>
      </c>
      <c r="C143" s="1" t="s">
        <v>412</v>
      </c>
      <c r="D143" s="1" t="s">
        <v>11</v>
      </c>
      <c r="E143" s="30" t="str">
        <f>VLOOKUP(D143,商品分类!B:C,2,0)</f>
        <v>113</v>
      </c>
      <c r="F143" s="1" t="s">
        <v>360</v>
      </c>
      <c r="G143" s="30" t="str">
        <f>VLOOKUP(F143,品牌!A:B,2,0)</f>
        <v>KK1</v>
      </c>
      <c r="H143" s="1" t="s">
        <v>366</v>
      </c>
      <c r="I143" s="1" t="str">
        <f t="shared" si="7"/>
        <v>可口可乐可乐</v>
      </c>
      <c r="J143" s="1" t="str">
        <f>RIGHT(VLOOKUP(I143,品牌下细分类_系列!F:G,2,0),2)</f>
        <v>25</v>
      </c>
      <c r="K143" s="14" t="s">
        <v>380</v>
      </c>
      <c r="L143" s="1" t="s">
        <v>413</v>
      </c>
      <c r="M143" s="1" t="str">
        <f>VLOOKUP(L143,特性!B:C,2,0)</f>
        <v>146</v>
      </c>
      <c r="N143" s="1" t="str">
        <f t="shared" si="8"/>
        <v>KK13302425146113</v>
      </c>
      <c r="O143" s="1" t="b">
        <f t="shared" si="9"/>
        <v>0</v>
      </c>
      <c r="P143" s="23">
        <v>51</v>
      </c>
      <c r="R143" s="1" t="s">
        <v>381</v>
      </c>
      <c r="S143" s="1" t="s">
        <v>54</v>
      </c>
      <c r="T143" s="1">
        <v>1</v>
      </c>
      <c r="V143" s="25" t="s">
        <v>356</v>
      </c>
    </row>
    <row r="144" spans="1:22" s="1" customFormat="1" ht="15" x14ac:dyDescent="0.25">
      <c r="A144" s="1">
        <v>144</v>
      </c>
      <c r="B144" s="20" t="s">
        <v>414</v>
      </c>
      <c r="C144" s="1" t="s">
        <v>414</v>
      </c>
      <c r="D144" s="1" t="s">
        <v>11</v>
      </c>
      <c r="E144" s="30" t="str">
        <f>VLOOKUP(D144,商品分类!B:C,2,0)</f>
        <v>113</v>
      </c>
      <c r="F144" s="1" t="s">
        <v>360</v>
      </c>
      <c r="G144" s="30" t="str">
        <f>VLOOKUP(F144,品牌!A:B,2,0)</f>
        <v>KK1</v>
      </c>
      <c r="H144" s="1" t="s">
        <v>410</v>
      </c>
      <c r="I144" s="1" t="str">
        <f t="shared" si="7"/>
        <v>可口可乐怡泉</v>
      </c>
      <c r="J144" s="1" t="str">
        <f>RIGHT(VLOOKUP(I144,品牌下细分类_系列!F:G,2,0),2)</f>
        <v>60</v>
      </c>
      <c r="K144" s="14" t="s">
        <v>380</v>
      </c>
      <c r="L144" s="1" t="s">
        <v>415</v>
      </c>
      <c r="M144" s="22" t="str">
        <f>VLOOKUP(L144,特性!B:C,2,0)</f>
        <v>164</v>
      </c>
      <c r="N144" s="1" t="str">
        <f t="shared" si="8"/>
        <v>KK13302460164113</v>
      </c>
      <c r="O144" s="1" t="b">
        <f t="shared" si="9"/>
        <v>0</v>
      </c>
      <c r="P144" s="23">
        <v>64</v>
      </c>
      <c r="R144" s="1" t="s">
        <v>381</v>
      </c>
      <c r="S144" s="1" t="s">
        <v>54</v>
      </c>
      <c r="T144" s="1">
        <v>1</v>
      </c>
      <c r="V144" s="25" t="s">
        <v>356</v>
      </c>
    </row>
    <row r="145" spans="1:22" s="1" customFormat="1" ht="15" x14ac:dyDescent="0.25">
      <c r="A145" s="1">
        <v>145</v>
      </c>
      <c r="B145" s="20" t="s">
        <v>416</v>
      </c>
      <c r="C145" s="1" t="s">
        <v>416</v>
      </c>
      <c r="D145" s="1" t="s">
        <v>11</v>
      </c>
      <c r="E145" s="30" t="str">
        <f>VLOOKUP(D145,商品分类!B:C,2,0)</f>
        <v>113</v>
      </c>
      <c r="F145" s="1" t="s">
        <v>360</v>
      </c>
      <c r="G145" s="30" t="str">
        <f>VLOOKUP(F145,品牌!A:B,2,0)</f>
        <v>KK1</v>
      </c>
      <c r="H145" s="1" t="s">
        <v>410</v>
      </c>
      <c r="I145" s="1" t="str">
        <f t="shared" si="7"/>
        <v>可口可乐怡泉</v>
      </c>
      <c r="J145" s="1" t="str">
        <f>RIGHT(VLOOKUP(I145,品牌下细分类_系列!F:G,2,0),2)</f>
        <v>60</v>
      </c>
      <c r="K145" s="14" t="s">
        <v>380</v>
      </c>
      <c r="L145" s="8" t="s">
        <v>417</v>
      </c>
      <c r="M145" s="22" t="str">
        <f>VLOOKUP(L145,特性!B:C,2,0)</f>
        <v>175</v>
      </c>
      <c r="N145" s="1" t="str">
        <f t="shared" si="8"/>
        <v>KK13302460175113</v>
      </c>
      <c r="O145" s="1" t="b">
        <f t="shared" si="9"/>
        <v>0</v>
      </c>
      <c r="P145" s="23">
        <v>64</v>
      </c>
      <c r="R145" s="1" t="s">
        <v>381</v>
      </c>
      <c r="S145" s="1" t="s">
        <v>54</v>
      </c>
      <c r="T145" s="1">
        <v>1</v>
      </c>
      <c r="V145" s="25" t="s">
        <v>356</v>
      </c>
    </row>
    <row r="146" spans="1:22" s="1" customFormat="1" ht="15" x14ac:dyDescent="0.25">
      <c r="A146" s="1">
        <v>146</v>
      </c>
      <c r="B146" s="20" t="s">
        <v>418</v>
      </c>
      <c r="C146" s="1" t="s">
        <v>418</v>
      </c>
      <c r="D146" s="1" t="s">
        <v>11</v>
      </c>
      <c r="E146" s="30" t="str">
        <f>VLOOKUP(D146,商品分类!B:C,2,0)</f>
        <v>113</v>
      </c>
      <c r="F146" s="1" t="s">
        <v>360</v>
      </c>
      <c r="G146" s="30" t="str">
        <f>VLOOKUP(F146,品牌!A:B,2,0)</f>
        <v>KK1</v>
      </c>
      <c r="H146" s="1" t="s">
        <v>410</v>
      </c>
      <c r="I146" s="1" t="str">
        <f t="shared" si="7"/>
        <v>可口可乐怡泉</v>
      </c>
      <c r="J146" s="1" t="str">
        <f>RIGHT(VLOOKUP(I146,品牌下细分类_系列!F:G,2,0),2)</f>
        <v>60</v>
      </c>
      <c r="K146" s="14" t="s">
        <v>380</v>
      </c>
      <c r="L146" s="1" t="s">
        <v>419</v>
      </c>
      <c r="M146" s="22" t="str">
        <f>VLOOKUP(L146,特性!B:C,2,0)</f>
        <v>165</v>
      </c>
      <c r="N146" s="1" t="str">
        <f t="shared" si="8"/>
        <v>KK13302460165113</v>
      </c>
      <c r="O146" s="1" t="b">
        <f t="shared" si="9"/>
        <v>0</v>
      </c>
      <c r="P146" s="23">
        <v>65</v>
      </c>
      <c r="R146" s="1" t="s">
        <v>381</v>
      </c>
      <c r="S146" s="1" t="s">
        <v>54</v>
      </c>
      <c r="T146" s="1">
        <v>1</v>
      </c>
      <c r="V146" s="25" t="s">
        <v>356</v>
      </c>
    </row>
    <row r="147" spans="1:22" s="1" customFormat="1" ht="15" x14ac:dyDescent="0.25">
      <c r="A147" s="1">
        <v>147</v>
      </c>
      <c r="B147" s="20" t="s">
        <v>420</v>
      </c>
      <c r="C147" s="1" t="s">
        <v>420</v>
      </c>
      <c r="D147" s="1" t="s">
        <v>11</v>
      </c>
      <c r="E147" s="30" t="str">
        <f>VLOOKUP(D147,商品分类!B:C,2,0)</f>
        <v>113</v>
      </c>
      <c r="F147" s="1" t="s">
        <v>360</v>
      </c>
      <c r="G147" s="30" t="str">
        <f>VLOOKUP(F147,品牌!A:B,2,0)</f>
        <v>KK1</v>
      </c>
      <c r="H147" s="1" t="s">
        <v>410</v>
      </c>
      <c r="I147" s="1" t="str">
        <f t="shared" si="7"/>
        <v>可口可乐怡泉</v>
      </c>
      <c r="J147" s="1" t="str">
        <f>RIGHT(VLOOKUP(I147,品牌下细分类_系列!F:G,2,0),2)</f>
        <v>60</v>
      </c>
      <c r="K147" s="14" t="s">
        <v>380</v>
      </c>
      <c r="L147" s="1" t="s">
        <v>167</v>
      </c>
      <c r="M147" s="22" t="str">
        <f>VLOOKUP(L147,特性!B:C,2,0)</f>
        <v>132</v>
      </c>
      <c r="N147" s="1" t="str">
        <f t="shared" si="8"/>
        <v>KK13302460132113</v>
      </c>
      <c r="O147" s="1" t="b">
        <f t="shared" si="9"/>
        <v>0</v>
      </c>
      <c r="P147" s="23">
        <v>65</v>
      </c>
      <c r="R147" s="1" t="s">
        <v>381</v>
      </c>
      <c r="S147" s="1" t="s">
        <v>54</v>
      </c>
      <c r="T147" s="1">
        <v>1</v>
      </c>
      <c r="V147" s="25" t="s">
        <v>356</v>
      </c>
    </row>
    <row r="148" spans="1:22" s="1" customFormat="1" ht="15" x14ac:dyDescent="0.25">
      <c r="A148" s="1">
        <v>148</v>
      </c>
      <c r="B148" s="20" t="s">
        <v>421</v>
      </c>
      <c r="C148" s="1" t="s">
        <v>422</v>
      </c>
      <c r="D148" s="1" t="s">
        <v>11</v>
      </c>
      <c r="E148" s="30" t="str">
        <f>VLOOKUP(D148,商品分类!B:C,2,0)</f>
        <v>113</v>
      </c>
      <c r="F148" s="1" t="s">
        <v>360</v>
      </c>
      <c r="G148" s="30" t="str">
        <f>VLOOKUP(F148,品牌!A:B,2,0)</f>
        <v>KK1</v>
      </c>
      <c r="H148" s="1" t="s">
        <v>423</v>
      </c>
      <c r="I148" s="1" t="str">
        <f t="shared" si="7"/>
        <v>可口可乐魔爪</v>
      </c>
      <c r="J148" s="1" t="str">
        <f>RIGHT(VLOOKUP(I148,品牌下细分类_系列!F:G,2,0),2)</f>
        <v>35</v>
      </c>
      <c r="K148" s="14" t="s">
        <v>380</v>
      </c>
      <c r="L148" s="8" t="s">
        <v>50</v>
      </c>
      <c r="M148" s="22" t="str">
        <f>VLOOKUP(L148,特性!B:C,2,0)</f>
        <v>100</v>
      </c>
      <c r="N148" s="1" t="str">
        <f t="shared" si="8"/>
        <v>KK13302435100113</v>
      </c>
      <c r="O148" s="1" t="b">
        <f t="shared" si="9"/>
        <v>0</v>
      </c>
      <c r="P148" s="23">
        <v>110</v>
      </c>
      <c r="R148" s="1" t="s">
        <v>381</v>
      </c>
      <c r="S148" s="1" t="s">
        <v>54</v>
      </c>
      <c r="T148" s="1">
        <v>1</v>
      </c>
      <c r="V148" s="25" t="s">
        <v>356</v>
      </c>
    </row>
    <row r="149" spans="1:22" s="1" customFormat="1" ht="15" x14ac:dyDescent="0.25">
      <c r="A149" s="1">
        <v>149</v>
      </c>
      <c r="B149" s="20" t="s">
        <v>424</v>
      </c>
      <c r="C149" s="1" t="s">
        <v>424</v>
      </c>
      <c r="D149" s="1" t="s">
        <v>11</v>
      </c>
      <c r="E149" s="30" t="str">
        <f>VLOOKUP(D149,商品分类!B:C,2,0)</f>
        <v>113</v>
      </c>
      <c r="F149" s="1" t="s">
        <v>360</v>
      </c>
      <c r="G149" s="30" t="str">
        <f>VLOOKUP(F149,品牌!A:B,2,0)</f>
        <v>KK1</v>
      </c>
      <c r="H149" s="1" t="s">
        <v>372</v>
      </c>
      <c r="I149" s="1" t="str">
        <f t="shared" si="7"/>
        <v>可口可乐美汁源</v>
      </c>
      <c r="J149" s="1" t="str">
        <f>RIGHT(VLOOKUP(I149,品牌下细分类_系列!F:G,2,0),2)</f>
        <v>30</v>
      </c>
      <c r="K149" s="14" t="s">
        <v>380</v>
      </c>
      <c r="L149" s="1" t="s">
        <v>425</v>
      </c>
      <c r="M149" s="31" t="str">
        <f>VLOOKUP(L149,特性!B:C,2,0)</f>
        <v>166</v>
      </c>
      <c r="N149" s="1" t="str">
        <f t="shared" si="8"/>
        <v>KK13302430166113</v>
      </c>
      <c r="O149" s="1" t="b">
        <f t="shared" si="9"/>
        <v>0</v>
      </c>
      <c r="P149" s="23">
        <v>64</v>
      </c>
      <c r="R149" s="1" t="s">
        <v>381</v>
      </c>
      <c r="S149" s="1" t="s">
        <v>54</v>
      </c>
      <c r="T149" s="1">
        <v>1</v>
      </c>
      <c r="V149" s="25" t="s">
        <v>356</v>
      </c>
    </row>
    <row r="150" spans="1:22" s="1" customFormat="1" ht="15" x14ac:dyDescent="0.25">
      <c r="A150" s="1">
        <v>150</v>
      </c>
      <c r="B150" s="20" t="s">
        <v>426</v>
      </c>
      <c r="C150" s="1" t="s">
        <v>427</v>
      </c>
      <c r="D150" s="1" t="s">
        <v>11</v>
      </c>
      <c r="E150" s="30" t="str">
        <f>VLOOKUP(D150,商品分类!B:C,2,0)</f>
        <v>113</v>
      </c>
      <c r="F150" s="1" t="s">
        <v>360</v>
      </c>
      <c r="G150" s="30" t="str">
        <f>VLOOKUP(F150,品牌!A:B,2,0)</f>
        <v>KK1</v>
      </c>
      <c r="H150" s="1" t="s">
        <v>372</v>
      </c>
      <c r="I150" s="1" t="str">
        <f t="shared" si="7"/>
        <v>可口可乐美汁源</v>
      </c>
      <c r="J150" s="1" t="str">
        <f>RIGHT(VLOOKUP(I150,品牌下细分类_系列!F:G,2,0),2)</f>
        <v>30</v>
      </c>
      <c r="K150" s="14" t="s">
        <v>130</v>
      </c>
      <c r="L150" s="1" t="s">
        <v>95</v>
      </c>
      <c r="M150" s="22" t="str">
        <f>VLOOKUP(L150,特性!B:C,2,0)</f>
        <v>153</v>
      </c>
      <c r="N150" s="1" t="str">
        <f t="shared" si="8"/>
        <v>KK13501230153113</v>
      </c>
      <c r="O150" s="1" t="b">
        <f t="shared" si="9"/>
        <v>0</v>
      </c>
      <c r="P150" s="23">
        <v>54</v>
      </c>
      <c r="R150" s="1" t="s">
        <v>131</v>
      </c>
      <c r="S150" s="1" t="s">
        <v>54</v>
      </c>
      <c r="T150" s="1">
        <v>1</v>
      </c>
      <c r="V150" s="25" t="s">
        <v>356</v>
      </c>
    </row>
    <row r="151" spans="1:22" s="1" customFormat="1" ht="15" x14ac:dyDescent="0.25">
      <c r="A151" s="1">
        <v>151</v>
      </c>
      <c r="B151" s="20" t="s">
        <v>428</v>
      </c>
      <c r="C151" s="1" t="s">
        <v>429</v>
      </c>
      <c r="D151" s="1" t="s">
        <v>11</v>
      </c>
      <c r="E151" s="30" t="str">
        <f>VLOOKUP(D151,商品分类!B:C,2,0)</f>
        <v>113</v>
      </c>
      <c r="F151" s="1" t="s">
        <v>360</v>
      </c>
      <c r="G151" s="30" t="str">
        <f>VLOOKUP(F151,品牌!A:B,2,0)</f>
        <v>KK1</v>
      </c>
      <c r="H151" s="1" t="s">
        <v>372</v>
      </c>
      <c r="I151" s="1" t="str">
        <f t="shared" si="7"/>
        <v>可口可乐美汁源</v>
      </c>
      <c r="J151" s="1" t="str">
        <f>RIGHT(VLOOKUP(I151,品牌下细分类_系列!F:G,2,0),2)</f>
        <v>30</v>
      </c>
      <c r="K151" s="14" t="s">
        <v>130</v>
      </c>
      <c r="L151" s="1" t="s">
        <v>89</v>
      </c>
      <c r="M151" s="22" t="str">
        <f>VLOOKUP(L151,特性!B:C,2,0)</f>
        <v>120</v>
      </c>
      <c r="N151" s="1" t="str">
        <f t="shared" si="8"/>
        <v>KK13501230120113</v>
      </c>
      <c r="O151" s="1" t="b">
        <f t="shared" si="9"/>
        <v>0</v>
      </c>
      <c r="P151" s="23">
        <v>54</v>
      </c>
      <c r="R151" s="1" t="s">
        <v>131</v>
      </c>
      <c r="S151" s="1" t="s">
        <v>54</v>
      </c>
      <c r="T151" s="1">
        <v>1</v>
      </c>
      <c r="V151" s="25" t="s">
        <v>356</v>
      </c>
    </row>
    <row r="152" spans="1:22" s="1" customFormat="1" ht="15" x14ac:dyDescent="0.25">
      <c r="A152" s="1">
        <v>152</v>
      </c>
      <c r="B152" s="20" t="s">
        <v>430</v>
      </c>
      <c r="C152" s="1" t="s">
        <v>431</v>
      </c>
      <c r="D152" s="1" t="s">
        <v>7</v>
      </c>
      <c r="E152" s="30" t="str">
        <f>VLOOKUP(D152,商品分类!B:C,2,0)</f>
        <v>111</v>
      </c>
      <c r="F152" s="1" t="s">
        <v>360</v>
      </c>
      <c r="G152" s="30" t="str">
        <f>VLOOKUP(F152,品牌!A:B,2,0)</f>
        <v>KK1</v>
      </c>
      <c r="H152" s="1" t="s">
        <v>432</v>
      </c>
      <c r="I152" s="1" t="str">
        <f t="shared" si="7"/>
        <v>可口可乐冰露</v>
      </c>
      <c r="J152" s="1" t="str">
        <f>RIGHT(VLOOKUP(I152,品牌下细分类_系列!F:G,2,0),2)</f>
        <v>70</v>
      </c>
      <c r="K152" s="14" t="s">
        <v>130</v>
      </c>
      <c r="L152" s="8" t="s">
        <v>50</v>
      </c>
      <c r="M152" s="22" t="str">
        <f>VLOOKUP(L152,特性!B:C,2,0)</f>
        <v>100</v>
      </c>
      <c r="N152" s="1" t="str">
        <f t="shared" si="8"/>
        <v>KK13501270100111</v>
      </c>
      <c r="O152" s="1" t="b">
        <f t="shared" si="9"/>
        <v>0</v>
      </c>
      <c r="P152" s="23">
        <v>9</v>
      </c>
      <c r="R152" s="1" t="s">
        <v>131</v>
      </c>
      <c r="S152" s="1" t="s">
        <v>54</v>
      </c>
      <c r="T152" s="1">
        <v>1</v>
      </c>
      <c r="V152" s="25" t="s">
        <v>356</v>
      </c>
    </row>
    <row r="153" spans="1:22" s="1" customFormat="1" ht="15" x14ac:dyDescent="0.25">
      <c r="A153" s="1">
        <v>153</v>
      </c>
      <c r="B153" s="20" t="s">
        <v>433</v>
      </c>
      <c r="C153" s="1" t="s">
        <v>433</v>
      </c>
      <c r="D153" s="1" t="s">
        <v>11</v>
      </c>
      <c r="E153" s="30" t="str">
        <f>VLOOKUP(D153,商品分类!B:C,2,0)</f>
        <v>113</v>
      </c>
      <c r="F153" s="1" t="s">
        <v>360</v>
      </c>
      <c r="G153" s="30" t="str">
        <f>VLOOKUP(F153,品牌!A:B,2,0)</f>
        <v>KK1</v>
      </c>
      <c r="H153" s="1" t="s">
        <v>434</v>
      </c>
      <c r="I153" s="1" t="str">
        <f t="shared" si="7"/>
        <v>可口可乐零度</v>
      </c>
      <c r="J153" s="1" t="str">
        <f>RIGHT(VLOOKUP(I153,品牌下细分类_系列!F:G,2,0),2)</f>
        <v>75</v>
      </c>
      <c r="K153" s="14" t="s">
        <v>51</v>
      </c>
      <c r="L153" s="8" t="s">
        <v>50</v>
      </c>
      <c r="M153" s="22" t="str">
        <f>VLOOKUP(L153,特性!B:C,2,0)</f>
        <v>100</v>
      </c>
      <c r="N153" s="1" t="str">
        <f t="shared" si="8"/>
        <v>KK15002475100113</v>
      </c>
      <c r="O153" s="1" t="b">
        <f t="shared" si="9"/>
        <v>0</v>
      </c>
      <c r="P153" s="23">
        <v>57</v>
      </c>
      <c r="R153" s="1" t="s">
        <v>435</v>
      </c>
      <c r="S153" s="1" t="s">
        <v>54</v>
      </c>
      <c r="T153" s="1">
        <v>1</v>
      </c>
      <c r="V153" s="25" t="s">
        <v>356</v>
      </c>
    </row>
    <row r="154" spans="1:22" s="1" customFormat="1" ht="15" x14ac:dyDescent="0.25">
      <c r="A154" s="1">
        <v>154</v>
      </c>
      <c r="B154" s="20" t="s">
        <v>436</v>
      </c>
      <c r="C154" s="1" t="s">
        <v>436</v>
      </c>
      <c r="D154" s="1" t="s">
        <v>11</v>
      </c>
      <c r="E154" s="30" t="str">
        <f>VLOOKUP(D154,商品分类!B:C,2,0)</f>
        <v>113</v>
      </c>
      <c r="F154" s="1" t="s">
        <v>360</v>
      </c>
      <c r="G154" s="30" t="str">
        <f>VLOOKUP(F154,品牌!A:B,2,0)</f>
        <v>KK1</v>
      </c>
      <c r="H154" s="1" t="s">
        <v>410</v>
      </c>
      <c r="I154" s="1" t="str">
        <f t="shared" si="7"/>
        <v>可口可乐怡泉</v>
      </c>
      <c r="J154" s="1" t="str">
        <f>RIGHT(VLOOKUP(I154,品牌下细分类_系列!F:G,2,0),2)</f>
        <v>60</v>
      </c>
      <c r="K154" s="14" t="s">
        <v>51</v>
      </c>
      <c r="L154" s="8" t="s">
        <v>50</v>
      </c>
      <c r="M154" s="22" t="str">
        <f>VLOOKUP(L154,特性!B:C,2,0)</f>
        <v>100</v>
      </c>
      <c r="N154" s="1" t="str">
        <f t="shared" si="8"/>
        <v>KK15002460100113</v>
      </c>
      <c r="O154" s="1" t="b">
        <f t="shared" si="9"/>
        <v>0</v>
      </c>
      <c r="P154" s="23">
        <v>35</v>
      </c>
      <c r="R154" s="1" t="s">
        <v>435</v>
      </c>
      <c r="S154" s="1" t="s">
        <v>54</v>
      </c>
      <c r="T154" s="1">
        <v>1</v>
      </c>
      <c r="V154" s="25" t="s">
        <v>356</v>
      </c>
    </row>
    <row r="155" spans="1:22" s="1" customFormat="1" ht="15" x14ac:dyDescent="0.25">
      <c r="A155" s="1">
        <v>155</v>
      </c>
      <c r="B155" s="20" t="s">
        <v>437</v>
      </c>
      <c r="C155" s="1" t="s">
        <v>437</v>
      </c>
      <c r="D155" s="1" t="s">
        <v>11</v>
      </c>
      <c r="E155" s="30" t="str">
        <f>VLOOKUP(D155,商品分类!B:C,2,0)</f>
        <v>113</v>
      </c>
      <c r="F155" s="1" t="s">
        <v>360</v>
      </c>
      <c r="G155" s="30" t="str">
        <f>VLOOKUP(F155,品牌!A:B,2,0)</f>
        <v>KK1</v>
      </c>
      <c r="H155" s="1" t="s">
        <v>410</v>
      </c>
      <c r="I155" s="1" t="str">
        <f t="shared" si="7"/>
        <v>可口可乐怡泉</v>
      </c>
      <c r="J155" s="1" t="str">
        <f>RIGHT(VLOOKUP(I155,品牌下细分类_系列!F:G,2,0),2)</f>
        <v>60</v>
      </c>
      <c r="K155" s="14" t="s">
        <v>199</v>
      </c>
      <c r="L155" s="8" t="s">
        <v>50</v>
      </c>
      <c r="M155" s="22" t="str">
        <f>VLOOKUP(L155,特性!B:C,2,0)</f>
        <v>100</v>
      </c>
      <c r="N155" s="1" t="str">
        <f t="shared" si="8"/>
        <v>KK15001260100113</v>
      </c>
      <c r="O155" s="1" t="b">
        <f t="shared" si="9"/>
        <v>0</v>
      </c>
      <c r="P155" s="23">
        <v>32</v>
      </c>
      <c r="R155" s="1" t="s">
        <v>201</v>
      </c>
      <c r="S155" s="1" t="s">
        <v>54</v>
      </c>
      <c r="T155" s="1">
        <v>1</v>
      </c>
      <c r="V155" s="25" t="s">
        <v>356</v>
      </c>
    </row>
    <row r="156" spans="1:22" s="1" customFormat="1" ht="15" x14ac:dyDescent="0.25">
      <c r="A156" s="1">
        <v>156</v>
      </c>
      <c r="B156" s="20" t="s">
        <v>438</v>
      </c>
      <c r="C156" s="1" t="s">
        <v>439</v>
      </c>
      <c r="D156" s="1" t="s">
        <v>11</v>
      </c>
      <c r="E156" s="30" t="str">
        <f>VLOOKUP(D156,商品分类!B:C,2,0)</f>
        <v>113</v>
      </c>
      <c r="F156" s="1" t="s">
        <v>360</v>
      </c>
      <c r="G156" s="30" t="str">
        <f>VLOOKUP(F156,品牌!A:B,2,0)</f>
        <v>KK1</v>
      </c>
      <c r="H156" s="1" t="s">
        <v>366</v>
      </c>
      <c r="I156" s="1" t="str">
        <f t="shared" si="7"/>
        <v>可口可乐可乐</v>
      </c>
      <c r="J156" s="1" t="str">
        <f>RIGHT(VLOOKUP(I156,品牌下细分类_系列!F:G,2,0),2)</f>
        <v>25</v>
      </c>
      <c r="K156" s="14" t="s">
        <v>199</v>
      </c>
      <c r="L156" s="1" t="s">
        <v>413</v>
      </c>
      <c r="M156" s="22" t="str">
        <f>VLOOKUP(L156,特性!B:C,2,0)</f>
        <v>146</v>
      </c>
      <c r="N156" s="1" t="str">
        <f t="shared" si="8"/>
        <v>KK15001225146113</v>
      </c>
      <c r="O156" s="1" t="b">
        <f t="shared" si="9"/>
        <v>0</v>
      </c>
      <c r="P156" s="23">
        <v>33</v>
      </c>
      <c r="R156" s="1" t="s">
        <v>201</v>
      </c>
      <c r="S156" s="1" t="s">
        <v>54</v>
      </c>
      <c r="T156" s="1">
        <v>1</v>
      </c>
      <c r="V156" s="25" t="s">
        <v>356</v>
      </c>
    </row>
    <row r="157" spans="1:22" s="1" customFormat="1" ht="15" x14ac:dyDescent="0.25">
      <c r="A157" s="1">
        <v>157</v>
      </c>
      <c r="B157" s="20" t="s">
        <v>440</v>
      </c>
      <c r="C157" s="1" t="s">
        <v>441</v>
      </c>
      <c r="D157" s="1" t="s">
        <v>11</v>
      </c>
      <c r="E157" s="30" t="str">
        <f>VLOOKUP(D157,商品分类!B:C,2,0)</f>
        <v>113</v>
      </c>
      <c r="F157" s="1" t="s">
        <v>360</v>
      </c>
      <c r="G157" s="30" t="str">
        <f>VLOOKUP(F157,品牌!A:B,2,0)</f>
        <v>KK1</v>
      </c>
      <c r="H157" s="1" t="s">
        <v>369</v>
      </c>
      <c r="I157" s="1" t="str">
        <f t="shared" si="7"/>
        <v>可口可乐雪碧</v>
      </c>
      <c r="J157" s="1" t="str">
        <f>RIGHT(VLOOKUP(I157,品牌下细分类_系列!F:G,2,0),2)</f>
        <v>50</v>
      </c>
      <c r="K157" s="14" t="s">
        <v>199</v>
      </c>
      <c r="L157" s="8" t="s">
        <v>50</v>
      </c>
      <c r="M157" s="22" t="str">
        <f>VLOOKUP(L157,特性!B:C,2,0)</f>
        <v>100</v>
      </c>
      <c r="N157" s="1" t="str">
        <f t="shared" si="8"/>
        <v>KK15001250100113</v>
      </c>
      <c r="O157" s="1" t="b">
        <f t="shared" si="9"/>
        <v>0</v>
      </c>
      <c r="P157" s="23">
        <v>31</v>
      </c>
      <c r="R157" s="1" t="s">
        <v>201</v>
      </c>
      <c r="S157" s="1" t="s">
        <v>54</v>
      </c>
      <c r="T157" s="1">
        <v>1</v>
      </c>
      <c r="V157" s="25" t="s">
        <v>356</v>
      </c>
    </row>
    <row r="158" spans="1:22" s="1" customFormat="1" ht="15" x14ac:dyDescent="0.25">
      <c r="A158" s="1">
        <v>158</v>
      </c>
      <c r="B158" s="20" t="s">
        <v>442</v>
      </c>
      <c r="C158" s="1" t="s">
        <v>442</v>
      </c>
      <c r="D158" s="1" t="s">
        <v>11</v>
      </c>
      <c r="E158" s="30" t="str">
        <f>VLOOKUP(D158,商品分类!B:C,2,0)</f>
        <v>113</v>
      </c>
      <c r="F158" s="1" t="s">
        <v>360</v>
      </c>
      <c r="G158" s="30" t="str">
        <f>VLOOKUP(F158,品牌!A:B,2,0)</f>
        <v>KK1</v>
      </c>
      <c r="H158" s="1" t="s">
        <v>366</v>
      </c>
      <c r="I158" s="1" t="str">
        <f t="shared" si="7"/>
        <v>可口可乐可乐</v>
      </c>
      <c r="J158" s="1" t="str">
        <f>RIGHT(VLOOKUP(I158,品牌下细分类_系列!F:G,2,0),2)</f>
        <v>25</v>
      </c>
      <c r="K158" s="14" t="s">
        <v>443</v>
      </c>
      <c r="L158" s="8" t="s">
        <v>50</v>
      </c>
      <c r="M158" s="22" t="str">
        <f>VLOOKUP(L158,特性!B:C,2,0)</f>
        <v>100</v>
      </c>
      <c r="N158" s="1" t="str">
        <f t="shared" si="8"/>
        <v>KK16002425100113</v>
      </c>
      <c r="O158" s="1" t="b">
        <f t="shared" si="9"/>
        <v>0</v>
      </c>
      <c r="P158" s="23">
        <v>57</v>
      </c>
      <c r="R158" s="1" t="s">
        <v>444</v>
      </c>
      <c r="S158" s="1" t="s">
        <v>54</v>
      </c>
      <c r="T158" s="1">
        <v>1</v>
      </c>
      <c r="V158" s="25" t="s">
        <v>356</v>
      </c>
    </row>
    <row r="159" spans="1:22" s="1" customFormat="1" ht="15" x14ac:dyDescent="0.25">
      <c r="A159" s="1">
        <v>159</v>
      </c>
      <c r="B159" s="20" t="s">
        <v>445</v>
      </c>
      <c r="C159" s="1" t="s">
        <v>445</v>
      </c>
      <c r="D159" s="1" t="s">
        <v>11</v>
      </c>
      <c r="E159" s="30" t="str">
        <f>VLOOKUP(D159,商品分类!B:C,2,0)</f>
        <v>113</v>
      </c>
      <c r="F159" s="1" t="s">
        <v>360</v>
      </c>
      <c r="G159" s="30" t="str">
        <f>VLOOKUP(F159,品牌!A:B,2,0)</f>
        <v>KK1</v>
      </c>
      <c r="H159" s="1" t="s">
        <v>369</v>
      </c>
      <c r="I159" s="1" t="str">
        <f t="shared" si="7"/>
        <v>可口可乐雪碧</v>
      </c>
      <c r="J159" s="1" t="str">
        <f>RIGHT(VLOOKUP(I159,品牌下细分类_系列!F:G,2,0),2)</f>
        <v>50</v>
      </c>
      <c r="K159" s="14" t="s">
        <v>443</v>
      </c>
      <c r="L159" s="8" t="s">
        <v>50</v>
      </c>
      <c r="M159" s="22" t="str">
        <f>VLOOKUP(L159,特性!B:C,2,0)</f>
        <v>100</v>
      </c>
      <c r="N159" s="1" t="str">
        <f t="shared" si="8"/>
        <v>KK16002450100113</v>
      </c>
      <c r="O159" s="1" t="b">
        <f t="shared" si="9"/>
        <v>0</v>
      </c>
      <c r="P159" s="23">
        <v>58</v>
      </c>
      <c r="R159" s="1" t="s">
        <v>444</v>
      </c>
      <c r="S159" s="1" t="s">
        <v>54</v>
      </c>
      <c r="T159" s="1">
        <v>1</v>
      </c>
      <c r="V159" s="25" t="s">
        <v>356</v>
      </c>
    </row>
    <row r="160" spans="1:22" s="1" customFormat="1" ht="15" x14ac:dyDescent="0.25">
      <c r="A160" s="1">
        <v>160</v>
      </c>
      <c r="B160" s="20" t="s">
        <v>446</v>
      </c>
      <c r="C160" s="1" t="s">
        <v>446</v>
      </c>
      <c r="D160" s="1" t="s">
        <v>11</v>
      </c>
      <c r="E160" s="30" t="str">
        <f>VLOOKUP(D160,商品分类!B:C,2,0)</f>
        <v>113</v>
      </c>
      <c r="F160" s="1" t="s">
        <v>360</v>
      </c>
      <c r="G160" s="30" t="str">
        <f>VLOOKUP(F160,品牌!A:B,2,0)</f>
        <v>KK1</v>
      </c>
      <c r="H160" s="1" t="s">
        <v>361</v>
      </c>
      <c r="I160" s="1" t="str">
        <f t="shared" si="7"/>
        <v>可口可乐芬达</v>
      </c>
      <c r="J160" s="1" t="str">
        <f>RIGHT(VLOOKUP(I160,品牌下细分类_系列!F:G,2,0),2)</f>
        <v>15</v>
      </c>
      <c r="K160" s="14" t="s">
        <v>443</v>
      </c>
      <c r="L160" s="1" t="s">
        <v>89</v>
      </c>
      <c r="M160" s="22" t="str">
        <f>VLOOKUP(L160,特性!B:C,2,0)</f>
        <v>120</v>
      </c>
      <c r="N160" s="1" t="str">
        <f t="shared" si="8"/>
        <v>KK16002415120113</v>
      </c>
      <c r="O160" s="1" t="b">
        <f t="shared" si="9"/>
        <v>0</v>
      </c>
      <c r="P160" s="23">
        <v>30</v>
      </c>
      <c r="R160" s="1" t="s">
        <v>444</v>
      </c>
      <c r="S160" s="1" t="s">
        <v>54</v>
      </c>
      <c r="T160" s="1">
        <v>1</v>
      </c>
      <c r="V160" s="25" t="s">
        <v>356</v>
      </c>
    </row>
    <row r="161" spans="1:24" s="1" customFormat="1" ht="15" x14ac:dyDescent="0.25">
      <c r="A161" s="1">
        <v>161</v>
      </c>
      <c r="B161" s="20" t="s">
        <v>447</v>
      </c>
      <c r="C161" s="1" t="s">
        <v>447</v>
      </c>
      <c r="D161" s="1" t="s">
        <v>11</v>
      </c>
      <c r="E161" s="30" t="str">
        <f>VLOOKUP(D161,商品分类!B:C,2,0)</f>
        <v>113</v>
      </c>
      <c r="F161" s="1" t="s">
        <v>360</v>
      </c>
      <c r="G161" s="30" t="str">
        <f>VLOOKUP(F161,品牌!A:B,2,0)</f>
        <v>KK1</v>
      </c>
      <c r="H161" s="1" t="s">
        <v>366</v>
      </c>
      <c r="I161" s="1" t="str">
        <f t="shared" si="7"/>
        <v>可口可乐可乐</v>
      </c>
      <c r="J161" s="1" t="str">
        <f>RIGHT(VLOOKUP(I161,品牌下细分类_系列!F:G,2,0),2)</f>
        <v>25</v>
      </c>
      <c r="K161" s="14" t="s">
        <v>448</v>
      </c>
      <c r="L161" s="8" t="s">
        <v>50</v>
      </c>
      <c r="M161" s="22" t="str">
        <f>VLOOKUP(L161,特性!B:C,2,0)</f>
        <v>100</v>
      </c>
      <c r="N161" s="1" t="str">
        <f t="shared" si="8"/>
        <v>KK11251225100113</v>
      </c>
      <c r="O161" s="1" t="b">
        <f t="shared" si="9"/>
        <v>0</v>
      </c>
      <c r="P161" s="23">
        <v>55</v>
      </c>
      <c r="R161" s="1" t="s">
        <v>449</v>
      </c>
      <c r="S161" s="1" t="s">
        <v>54</v>
      </c>
      <c r="T161" s="1">
        <v>1</v>
      </c>
      <c r="V161" s="25" t="s">
        <v>356</v>
      </c>
    </row>
    <row r="162" spans="1:24" s="1" customFormat="1" ht="15" x14ac:dyDescent="0.25">
      <c r="A162" s="1">
        <v>162</v>
      </c>
      <c r="B162" s="20" t="s">
        <v>450</v>
      </c>
      <c r="C162" s="1" t="s">
        <v>450</v>
      </c>
      <c r="D162" s="1" t="s">
        <v>11</v>
      </c>
      <c r="E162" s="30" t="str">
        <f>VLOOKUP(D162,商品分类!B:C,2,0)</f>
        <v>113</v>
      </c>
      <c r="F162" s="1" t="s">
        <v>360</v>
      </c>
      <c r="G162" s="30" t="str">
        <f>VLOOKUP(F162,品牌!A:B,2,0)</f>
        <v>KK1</v>
      </c>
      <c r="H162" s="1" t="s">
        <v>369</v>
      </c>
      <c r="I162" s="1" t="str">
        <f t="shared" si="7"/>
        <v>可口可乐雪碧</v>
      </c>
      <c r="J162" s="1" t="str">
        <f>RIGHT(VLOOKUP(I162,品牌下细分类_系列!F:G,2,0),2)</f>
        <v>50</v>
      </c>
      <c r="K162" s="14" t="s">
        <v>448</v>
      </c>
      <c r="L162" s="8" t="s">
        <v>50</v>
      </c>
      <c r="M162" s="22" t="str">
        <f>VLOOKUP(L162,特性!B:C,2,0)</f>
        <v>100</v>
      </c>
      <c r="N162" s="1" t="str">
        <f t="shared" si="8"/>
        <v>KK11251250100113</v>
      </c>
      <c r="O162" s="1" t="b">
        <f t="shared" si="9"/>
        <v>0</v>
      </c>
      <c r="P162" s="23">
        <v>56</v>
      </c>
      <c r="R162" s="1" t="s">
        <v>449</v>
      </c>
      <c r="S162" s="1" t="s">
        <v>54</v>
      </c>
      <c r="T162" s="1">
        <v>1</v>
      </c>
      <c r="V162" s="25" t="s">
        <v>356</v>
      </c>
    </row>
    <row r="163" spans="1:24" s="1" customFormat="1" ht="15" x14ac:dyDescent="0.25">
      <c r="A163" s="1">
        <v>163</v>
      </c>
      <c r="B163" s="20" t="s">
        <v>451</v>
      </c>
      <c r="C163" s="1" t="s">
        <v>451</v>
      </c>
      <c r="D163" s="1" t="s">
        <v>11</v>
      </c>
      <c r="E163" s="30" t="str">
        <f>VLOOKUP(D163,商品分类!B:C,2,0)</f>
        <v>113</v>
      </c>
      <c r="F163" s="1" t="s">
        <v>360</v>
      </c>
      <c r="G163" s="30" t="str">
        <f>VLOOKUP(F163,品牌!A:B,2,0)</f>
        <v>KK1</v>
      </c>
      <c r="H163" s="1" t="s">
        <v>361</v>
      </c>
      <c r="I163" s="1" t="str">
        <f t="shared" si="7"/>
        <v>可口可乐芬达</v>
      </c>
      <c r="J163" s="1" t="str">
        <f>RIGHT(VLOOKUP(I163,品牌下细分类_系列!F:G,2,0),2)</f>
        <v>15</v>
      </c>
      <c r="K163" s="14" t="s">
        <v>448</v>
      </c>
      <c r="L163" s="1" t="s">
        <v>89</v>
      </c>
      <c r="M163" s="1" t="str">
        <f>VLOOKUP(L163,特性!B:C,2,0)</f>
        <v>120</v>
      </c>
      <c r="N163" s="1" t="str">
        <f t="shared" si="8"/>
        <v>KK11251215120113</v>
      </c>
      <c r="O163" s="1" t="b">
        <f t="shared" si="9"/>
        <v>0</v>
      </c>
      <c r="P163" s="23">
        <v>55</v>
      </c>
      <c r="R163" s="1" t="s">
        <v>449</v>
      </c>
      <c r="S163" s="1" t="s">
        <v>54</v>
      </c>
      <c r="T163" s="1">
        <v>1</v>
      </c>
      <c r="V163" s="25" t="s">
        <v>356</v>
      </c>
    </row>
    <row r="164" spans="1:24" s="1" customFormat="1" ht="15" x14ac:dyDescent="0.25">
      <c r="A164" s="1">
        <v>164</v>
      </c>
      <c r="B164" s="20" t="s">
        <v>452</v>
      </c>
      <c r="C164" s="20" t="s">
        <v>452</v>
      </c>
      <c r="D164" s="1" t="s">
        <v>11</v>
      </c>
      <c r="E164" s="30" t="str">
        <f>VLOOKUP(D164,商品分类!B:C,2,0)</f>
        <v>113</v>
      </c>
      <c r="F164" s="1" t="s">
        <v>360</v>
      </c>
      <c r="G164" s="30" t="str">
        <f>VLOOKUP(F164,品牌!A:B,2,0)</f>
        <v>KK1</v>
      </c>
      <c r="H164" s="1" t="s">
        <v>372</v>
      </c>
      <c r="I164" s="1" t="str">
        <f t="shared" si="7"/>
        <v>可口可乐美汁源</v>
      </c>
      <c r="J164" s="1" t="str">
        <f>RIGHT(VLOOKUP(I164,品牌下细分类_系列!F:G,2,0),2)</f>
        <v>30</v>
      </c>
      <c r="K164" s="14" t="s">
        <v>448</v>
      </c>
      <c r="L164" s="1" t="s">
        <v>89</v>
      </c>
      <c r="M164" s="22" t="str">
        <f>VLOOKUP(L164,特性!B:C,2,0)</f>
        <v>120</v>
      </c>
      <c r="N164" s="1" t="str">
        <f t="shared" si="8"/>
        <v>KK11251230120113</v>
      </c>
      <c r="O164" s="1" t="b">
        <f t="shared" si="9"/>
        <v>0</v>
      </c>
      <c r="P164" s="23">
        <v>75</v>
      </c>
      <c r="R164" s="1" t="s">
        <v>449</v>
      </c>
      <c r="S164" s="1" t="s">
        <v>54</v>
      </c>
      <c r="T164" s="1">
        <v>1</v>
      </c>
      <c r="V164" s="25" t="s">
        <v>356</v>
      </c>
    </row>
    <row r="165" spans="1:24" s="1" customFormat="1" ht="15" x14ac:dyDescent="0.25">
      <c r="A165" s="1">
        <v>165</v>
      </c>
      <c r="B165" s="20" t="s">
        <v>453</v>
      </c>
      <c r="C165" s="1" t="s">
        <v>453</v>
      </c>
      <c r="D165" s="1" t="s">
        <v>11</v>
      </c>
      <c r="E165" s="30" t="str">
        <f>VLOOKUP(D165,商品分类!B:C,2,0)</f>
        <v>113</v>
      </c>
      <c r="F165" s="1" t="s">
        <v>360</v>
      </c>
      <c r="G165" s="30" t="str">
        <f>VLOOKUP(F165,品牌!A:B,2,0)</f>
        <v>KK1</v>
      </c>
      <c r="H165" s="1" t="s">
        <v>50</v>
      </c>
      <c r="I165" s="1" t="str">
        <f t="shared" si="7"/>
        <v>可口可乐默认</v>
      </c>
      <c r="J165" s="1" t="str">
        <f>RIGHT(VLOOKUP(I165,品牌下细分类_系列!F:G,2,0),2)</f>
        <v>10</v>
      </c>
      <c r="K165" s="14" t="s">
        <v>454</v>
      </c>
      <c r="L165" s="8" t="s">
        <v>455</v>
      </c>
      <c r="M165" s="22" t="str">
        <f>VLOOKUP(L165,特性!B:C,2,0)</f>
        <v>302</v>
      </c>
      <c r="N165" s="1" t="str">
        <f t="shared" si="8"/>
        <v>KK11250310302113</v>
      </c>
      <c r="O165" s="1" t="b">
        <f t="shared" si="9"/>
        <v>0</v>
      </c>
      <c r="P165" s="23">
        <v>34</v>
      </c>
      <c r="R165" s="1" t="s">
        <v>456</v>
      </c>
      <c r="S165" s="1" t="s">
        <v>54</v>
      </c>
      <c r="T165" s="1">
        <v>1</v>
      </c>
      <c r="V165" s="25" t="s">
        <v>356</v>
      </c>
    </row>
    <row r="166" spans="1:24" s="1" customFormat="1" ht="15" x14ac:dyDescent="0.25">
      <c r="A166" s="1">
        <v>166</v>
      </c>
      <c r="B166" s="20" t="s">
        <v>457</v>
      </c>
      <c r="C166" s="1" t="s">
        <v>457</v>
      </c>
      <c r="D166" s="1" t="s">
        <v>11</v>
      </c>
      <c r="E166" s="30" t="str">
        <f>VLOOKUP(D166,商品分类!B:C,2,0)</f>
        <v>113</v>
      </c>
      <c r="F166" s="1" t="s">
        <v>360</v>
      </c>
      <c r="G166" s="30" t="str">
        <f>VLOOKUP(F166,品牌!A:B,2,0)</f>
        <v>KK1</v>
      </c>
      <c r="H166" s="1" t="s">
        <v>50</v>
      </c>
      <c r="I166" s="1" t="str">
        <f t="shared" si="7"/>
        <v>可口可乐默认</v>
      </c>
      <c r="J166" s="1" t="str">
        <f>RIGHT(VLOOKUP(I166,品牌下细分类_系列!F:G,2,0),2)</f>
        <v>10</v>
      </c>
      <c r="K166" s="14" t="s">
        <v>454</v>
      </c>
      <c r="L166" s="8" t="s">
        <v>458</v>
      </c>
      <c r="M166" s="22" t="str">
        <f>VLOOKUP(L166,特性!B:C,2,0)</f>
        <v>303</v>
      </c>
      <c r="N166" s="1" t="str">
        <f t="shared" si="8"/>
        <v>KK11250310303113</v>
      </c>
      <c r="O166" s="1" t="b">
        <f t="shared" si="9"/>
        <v>0</v>
      </c>
      <c r="P166" s="23">
        <v>34</v>
      </c>
      <c r="R166" s="1" t="s">
        <v>456</v>
      </c>
      <c r="S166" s="1" t="s">
        <v>54</v>
      </c>
      <c r="T166" s="1">
        <v>1</v>
      </c>
      <c r="V166" s="25" t="s">
        <v>356</v>
      </c>
    </row>
    <row r="167" spans="1:24" s="1" customFormat="1" ht="15" x14ac:dyDescent="0.25">
      <c r="A167" s="1">
        <v>167</v>
      </c>
      <c r="B167" s="20" t="s">
        <v>459</v>
      </c>
      <c r="C167" s="1" t="s">
        <v>459</v>
      </c>
      <c r="D167" s="1" t="s">
        <v>11</v>
      </c>
      <c r="E167" s="30" t="str">
        <f>VLOOKUP(D167,商品分类!B:C,2,0)</f>
        <v>113</v>
      </c>
      <c r="F167" s="1" t="s">
        <v>360</v>
      </c>
      <c r="G167" s="30" t="str">
        <f>VLOOKUP(F167,品牌!A:B,2,0)</f>
        <v>KK1</v>
      </c>
      <c r="H167" s="1" t="s">
        <v>366</v>
      </c>
      <c r="I167" s="1" t="str">
        <f t="shared" si="7"/>
        <v>可口可乐可乐</v>
      </c>
      <c r="J167" s="1" t="str">
        <f>RIGHT(VLOOKUP(I167,品牌下细分类_系列!F:G,2,0),2)</f>
        <v>25</v>
      </c>
      <c r="K167" s="14" t="s">
        <v>460</v>
      </c>
      <c r="L167" s="8" t="s">
        <v>50</v>
      </c>
      <c r="M167" s="22" t="str">
        <f>VLOOKUP(L167,特性!B:C,2,0)</f>
        <v>100</v>
      </c>
      <c r="N167" s="1" t="str">
        <f t="shared" si="8"/>
        <v>KK10020625100113</v>
      </c>
      <c r="O167" s="1" t="b">
        <f t="shared" si="9"/>
        <v>0</v>
      </c>
      <c r="P167" s="23">
        <v>36</v>
      </c>
      <c r="R167" s="1" t="s">
        <v>461</v>
      </c>
      <c r="S167" s="1" t="s">
        <v>54</v>
      </c>
      <c r="T167" s="1">
        <v>1</v>
      </c>
      <c r="V167" s="25" t="s">
        <v>356</v>
      </c>
    </row>
    <row r="168" spans="1:24" s="1" customFormat="1" ht="15" x14ac:dyDescent="0.25">
      <c r="A168" s="1">
        <v>168</v>
      </c>
      <c r="B168" s="20" t="s">
        <v>462</v>
      </c>
      <c r="C168" s="1" t="s">
        <v>462</v>
      </c>
      <c r="D168" s="1" t="s">
        <v>11</v>
      </c>
      <c r="E168" s="30" t="str">
        <f>VLOOKUP(D168,商品分类!B:C,2,0)</f>
        <v>113</v>
      </c>
      <c r="F168" s="1" t="s">
        <v>360</v>
      </c>
      <c r="G168" s="30" t="str">
        <f>VLOOKUP(F168,品牌!A:B,2,0)</f>
        <v>KK1</v>
      </c>
      <c r="H168" s="1" t="s">
        <v>369</v>
      </c>
      <c r="I168" s="1" t="str">
        <f t="shared" si="7"/>
        <v>可口可乐雪碧</v>
      </c>
      <c r="J168" s="1" t="str">
        <f>RIGHT(VLOOKUP(I168,品牌下细分类_系列!F:G,2,0),2)</f>
        <v>50</v>
      </c>
      <c r="K168" s="14" t="s">
        <v>460</v>
      </c>
      <c r="L168" s="8" t="s">
        <v>50</v>
      </c>
      <c r="M168" s="22" t="str">
        <f>VLOOKUP(L168,特性!B:C,2,0)</f>
        <v>100</v>
      </c>
      <c r="N168" s="1" t="str">
        <f t="shared" si="8"/>
        <v>KK10020650100113</v>
      </c>
      <c r="O168" s="1" t="b">
        <f t="shared" si="9"/>
        <v>0</v>
      </c>
      <c r="P168" s="23">
        <v>37</v>
      </c>
      <c r="R168" s="1" t="s">
        <v>461</v>
      </c>
      <c r="S168" s="1" t="s">
        <v>54</v>
      </c>
      <c r="T168" s="1">
        <v>1</v>
      </c>
      <c r="V168" s="25" t="s">
        <v>356</v>
      </c>
    </row>
    <row r="169" spans="1:24" s="1" customFormat="1" ht="15" x14ac:dyDescent="0.25">
      <c r="A169" s="1">
        <v>169</v>
      </c>
      <c r="B169" s="20" t="s">
        <v>463</v>
      </c>
      <c r="C169" s="1" t="s">
        <v>463</v>
      </c>
      <c r="D169" s="1" t="s">
        <v>11</v>
      </c>
      <c r="E169" s="30" t="str">
        <f>VLOOKUP(D169,商品分类!B:C,2,0)</f>
        <v>113</v>
      </c>
      <c r="F169" s="1" t="s">
        <v>360</v>
      </c>
      <c r="G169" s="30" t="str">
        <f>VLOOKUP(F169,品牌!A:B,2,0)</f>
        <v>KK1</v>
      </c>
      <c r="H169" s="1" t="s">
        <v>361</v>
      </c>
      <c r="I169" s="1" t="str">
        <f t="shared" si="7"/>
        <v>可口可乐芬达</v>
      </c>
      <c r="J169" s="1" t="str">
        <f>RIGHT(VLOOKUP(I169,品牌下细分类_系列!F:G,2,0),2)</f>
        <v>15</v>
      </c>
      <c r="K169" s="14" t="s">
        <v>460</v>
      </c>
      <c r="L169" s="1" t="s">
        <v>89</v>
      </c>
      <c r="M169" s="22" t="str">
        <f>VLOOKUP(L169,特性!B:C,2,0)</f>
        <v>120</v>
      </c>
      <c r="N169" s="1" t="str">
        <f t="shared" si="8"/>
        <v>KK10020615120113</v>
      </c>
      <c r="O169" s="1" t="b">
        <f t="shared" si="9"/>
        <v>0</v>
      </c>
      <c r="P169" s="23">
        <v>36</v>
      </c>
      <c r="R169" s="1" t="s">
        <v>461</v>
      </c>
      <c r="S169" s="1" t="s">
        <v>54</v>
      </c>
      <c r="T169" s="1">
        <v>1</v>
      </c>
      <c r="V169" s="25" t="s">
        <v>356</v>
      </c>
    </row>
    <row r="170" spans="1:24" s="1" customFormat="1" ht="15" x14ac:dyDescent="0.25">
      <c r="A170" s="1">
        <v>170</v>
      </c>
      <c r="B170" s="20" t="s">
        <v>464</v>
      </c>
      <c r="C170" s="1" t="s">
        <v>464</v>
      </c>
      <c r="D170" s="1" t="s">
        <v>11</v>
      </c>
      <c r="E170" s="30" t="str">
        <f>VLOOKUP(D170,商品分类!B:C,2,0)</f>
        <v>113</v>
      </c>
      <c r="F170" s="1" t="s">
        <v>360</v>
      </c>
      <c r="G170" s="30" t="str">
        <f>VLOOKUP(F170,品牌!A:B,2,0)</f>
        <v>KK1</v>
      </c>
      <c r="H170" s="1" t="s">
        <v>366</v>
      </c>
      <c r="I170" s="1" t="str">
        <f t="shared" si="7"/>
        <v>可口可乐可乐</v>
      </c>
      <c r="J170" s="1" t="str">
        <f>RIGHT(VLOOKUP(I170,品牌下细分类_系列!F:G,2,0),2)</f>
        <v>25</v>
      </c>
      <c r="K170" s="14" t="s">
        <v>465</v>
      </c>
      <c r="L170" s="8" t="s">
        <v>50</v>
      </c>
      <c r="M170" s="22" t="str">
        <f>VLOOKUP(L170,特性!B:C,2,0)</f>
        <v>100</v>
      </c>
      <c r="N170" s="1" t="str">
        <f t="shared" si="8"/>
        <v>KK10250625100113</v>
      </c>
      <c r="O170" s="1" t="b">
        <f t="shared" si="9"/>
        <v>0</v>
      </c>
      <c r="P170" s="23">
        <v>40</v>
      </c>
      <c r="R170" s="1" t="s">
        <v>466</v>
      </c>
      <c r="S170" s="1" t="s">
        <v>54</v>
      </c>
      <c r="T170" s="1">
        <v>1</v>
      </c>
      <c r="V170" s="25" t="s">
        <v>356</v>
      </c>
    </row>
    <row r="171" spans="1:24" s="1" customFormat="1" ht="15" x14ac:dyDescent="0.25">
      <c r="A171" s="1">
        <v>171</v>
      </c>
      <c r="B171" s="20" t="s">
        <v>467</v>
      </c>
      <c r="C171" s="1" t="s">
        <v>467</v>
      </c>
      <c r="D171" s="1" t="s">
        <v>11</v>
      </c>
      <c r="E171" s="30" t="str">
        <f>VLOOKUP(D171,商品分类!B:C,2,0)</f>
        <v>113</v>
      </c>
      <c r="F171" s="1" t="s">
        <v>360</v>
      </c>
      <c r="G171" s="30" t="str">
        <f>VLOOKUP(F171,品牌!A:B,2,0)</f>
        <v>KK1</v>
      </c>
      <c r="H171" s="1" t="s">
        <v>369</v>
      </c>
      <c r="I171" s="1" t="str">
        <f t="shared" si="7"/>
        <v>可口可乐雪碧</v>
      </c>
      <c r="J171" s="1" t="str">
        <f>RIGHT(VLOOKUP(I171,品牌下细分类_系列!F:G,2,0),2)</f>
        <v>50</v>
      </c>
      <c r="K171" s="14" t="s">
        <v>465</v>
      </c>
      <c r="L171" s="8" t="s">
        <v>50</v>
      </c>
      <c r="M171" s="22" t="str">
        <f>VLOOKUP(L171,特性!B:C,2,0)</f>
        <v>100</v>
      </c>
      <c r="N171" s="1" t="str">
        <f t="shared" si="8"/>
        <v>KK10250650100113</v>
      </c>
      <c r="O171" s="1" t="b">
        <f t="shared" si="9"/>
        <v>0</v>
      </c>
      <c r="P171" s="23">
        <v>40</v>
      </c>
      <c r="R171" s="1" t="s">
        <v>466</v>
      </c>
      <c r="S171" s="1" t="s">
        <v>54</v>
      </c>
      <c r="T171" s="1">
        <v>1</v>
      </c>
      <c r="V171" s="25" t="s">
        <v>356</v>
      </c>
    </row>
    <row r="172" spans="1:24" s="1" customFormat="1" ht="15" x14ac:dyDescent="0.25">
      <c r="A172" s="1">
        <v>172</v>
      </c>
      <c r="B172" s="20" t="s">
        <v>468</v>
      </c>
      <c r="C172" s="1" t="s">
        <v>468</v>
      </c>
      <c r="D172" s="1" t="s">
        <v>11</v>
      </c>
      <c r="E172" s="30" t="str">
        <f>VLOOKUP(D172,商品分类!B:C,2,0)</f>
        <v>113</v>
      </c>
      <c r="F172" s="1" t="s">
        <v>360</v>
      </c>
      <c r="G172" s="30" t="str">
        <f>VLOOKUP(F172,品牌!A:B,2,0)</f>
        <v>KK1</v>
      </c>
      <c r="H172" s="1" t="s">
        <v>361</v>
      </c>
      <c r="I172" s="1" t="str">
        <f t="shared" si="7"/>
        <v>可口可乐芬达</v>
      </c>
      <c r="J172" s="1" t="str">
        <f>RIGHT(VLOOKUP(I172,品牌下细分类_系列!F:G,2,0),2)</f>
        <v>15</v>
      </c>
      <c r="K172" s="14" t="s">
        <v>465</v>
      </c>
      <c r="L172" s="1" t="s">
        <v>89</v>
      </c>
      <c r="M172" s="22" t="str">
        <f>VLOOKUP(L172,特性!B:C,2,0)</f>
        <v>120</v>
      </c>
      <c r="N172" s="1" t="str">
        <f t="shared" si="8"/>
        <v>KK10250615120113</v>
      </c>
      <c r="O172" s="1" t="b">
        <f t="shared" si="9"/>
        <v>0</v>
      </c>
      <c r="P172" s="23">
        <v>40</v>
      </c>
      <c r="R172" s="1" t="s">
        <v>466</v>
      </c>
      <c r="S172" s="1" t="s">
        <v>54</v>
      </c>
      <c r="T172" s="1">
        <v>1</v>
      </c>
      <c r="V172" s="25" t="s">
        <v>356</v>
      </c>
    </row>
    <row r="173" spans="1:24" s="1" customFormat="1" ht="15" x14ac:dyDescent="0.25">
      <c r="A173" s="1">
        <v>173</v>
      </c>
      <c r="B173" s="20" t="s">
        <v>469</v>
      </c>
      <c r="C173" s="1" t="s">
        <v>470</v>
      </c>
      <c r="D173" s="1" t="s">
        <v>11</v>
      </c>
      <c r="E173" s="30" t="str">
        <f>VLOOKUP(D173,商品分类!B:C,2,0)</f>
        <v>113</v>
      </c>
      <c r="F173" s="1" t="s">
        <v>360</v>
      </c>
      <c r="G173" s="30" t="str">
        <f>VLOOKUP(F173,品牌!A:B,2,0)</f>
        <v>KK1</v>
      </c>
      <c r="H173" s="1" t="s">
        <v>372</v>
      </c>
      <c r="I173" s="1" t="str">
        <f t="shared" si="7"/>
        <v>可口可乐美汁源</v>
      </c>
      <c r="J173" s="1" t="str">
        <f>RIGHT(VLOOKUP(I173,品牌下细分类_系列!F:G,2,0),2)</f>
        <v>30</v>
      </c>
      <c r="K173" s="14" t="s">
        <v>471</v>
      </c>
      <c r="L173" s="1" t="s">
        <v>312</v>
      </c>
      <c r="M173" s="22" t="str">
        <f>VLOOKUP(L173,特性!B:C,2,0)</f>
        <v>135</v>
      </c>
      <c r="N173" s="1" t="str">
        <f t="shared" si="8"/>
        <v>KK14501230135113</v>
      </c>
      <c r="O173" s="1" t="b">
        <f t="shared" si="9"/>
        <v>0</v>
      </c>
      <c r="P173" s="23">
        <v>35</v>
      </c>
      <c r="R173" s="1" t="s">
        <v>472</v>
      </c>
      <c r="S173" s="1" t="s">
        <v>54</v>
      </c>
      <c r="T173" s="1">
        <v>1</v>
      </c>
      <c r="V173" s="25" t="s">
        <v>356</v>
      </c>
    </row>
    <row r="174" spans="1:24" s="1" customFormat="1" ht="15" x14ac:dyDescent="0.25">
      <c r="A174" s="1">
        <v>174</v>
      </c>
      <c r="B174" s="20" t="s">
        <v>473</v>
      </c>
      <c r="C174" s="1" t="s">
        <v>473</v>
      </c>
      <c r="D174" s="1" t="s">
        <v>7</v>
      </c>
      <c r="E174" s="30" t="str">
        <f>VLOOKUP(D174,商品分类!B:C,2,0)</f>
        <v>111</v>
      </c>
      <c r="F174" s="1" t="s">
        <v>360</v>
      </c>
      <c r="G174" s="30" t="str">
        <f>VLOOKUP(F174,品牌!A:B,2,0)</f>
        <v>KK1</v>
      </c>
      <c r="H174" s="1" t="s">
        <v>432</v>
      </c>
      <c r="I174" s="1" t="str">
        <f t="shared" si="7"/>
        <v>可口可乐冰露</v>
      </c>
      <c r="J174" s="1" t="str">
        <f>RIGHT(VLOOKUP(I174,品牌下细分类_系列!F:G,2,0),2)</f>
        <v>70</v>
      </c>
      <c r="K174" s="14" t="s">
        <v>220</v>
      </c>
      <c r="L174" s="8" t="s">
        <v>474</v>
      </c>
      <c r="M174" s="22" t="str">
        <f>VLOOKUP(L174,特性!B:C,2,0)</f>
        <v>305</v>
      </c>
      <c r="N174" s="1" t="str">
        <f t="shared" si="8"/>
        <v>KK15502470305111</v>
      </c>
      <c r="O174" s="1" t="b">
        <f t="shared" si="9"/>
        <v>0</v>
      </c>
      <c r="P174" s="23">
        <v>25.5</v>
      </c>
      <c r="R174" s="1" t="s">
        <v>225</v>
      </c>
      <c r="S174" s="1" t="s">
        <v>54</v>
      </c>
      <c r="T174" s="1">
        <v>1</v>
      </c>
      <c r="V174" s="25" t="s">
        <v>356</v>
      </c>
    </row>
    <row r="175" spans="1:24" ht="15" x14ac:dyDescent="0.25">
      <c r="A175" s="1">
        <v>175</v>
      </c>
      <c r="B175" s="20" t="s">
        <v>475</v>
      </c>
      <c r="C175" s="1" t="s">
        <v>475</v>
      </c>
      <c r="D175" s="1" t="s">
        <v>7</v>
      </c>
      <c r="E175" s="30" t="str">
        <f>VLOOKUP(D175,商品分类!B:C,2,0)</f>
        <v>111</v>
      </c>
      <c r="F175" s="1" t="s">
        <v>360</v>
      </c>
      <c r="G175" s="30" t="str">
        <f>VLOOKUP(F175,品牌!A:B,2,0)</f>
        <v>KK1</v>
      </c>
      <c r="H175" s="1" t="s">
        <v>432</v>
      </c>
      <c r="I175" s="1" t="str">
        <f t="shared" si="7"/>
        <v>可口可乐冰露</v>
      </c>
      <c r="J175" s="1" t="str">
        <f>RIGHT(VLOOKUP(I175,品牌下细分类_系列!F:G,2,0),2)</f>
        <v>70</v>
      </c>
      <c r="K175" s="14" t="s">
        <v>476</v>
      </c>
      <c r="L175" s="8" t="s">
        <v>474</v>
      </c>
      <c r="M175" s="22" t="str">
        <f>VLOOKUP(L175,特性!B:C,2,0)</f>
        <v>305</v>
      </c>
      <c r="N175" s="1" t="str">
        <f t="shared" si="8"/>
        <v>KK15501270305111</v>
      </c>
      <c r="O175" s="1" t="b">
        <f t="shared" si="9"/>
        <v>0</v>
      </c>
      <c r="P175" s="23">
        <v>14.5</v>
      </c>
      <c r="Q175" s="1"/>
      <c r="R175" s="1" t="s">
        <v>477</v>
      </c>
      <c r="S175" s="1" t="s">
        <v>54</v>
      </c>
      <c r="T175" s="1">
        <v>1</v>
      </c>
      <c r="U175" s="1"/>
      <c r="V175" s="25" t="s">
        <v>356</v>
      </c>
      <c r="W175" s="1"/>
      <c r="X175" s="1"/>
    </row>
    <row r="176" spans="1:24" ht="15" x14ac:dyDescent="0.25">
      <c r="A176" s="1">
        <v>176</v>
      </c>
      <c r="B176" s="20" t="s">
        <v>478</v>
      </c>
      <c r="C176" s="1" t="s">
        <v>478</v>
      </c>
      <c r="D176" s="1" t="s">
        <v>11</v>
      </c>
      <c r="E176" s="30" t="str">
        <f>VLOOKUP(D176,商品分类!B:C,2,0)</f>
        <v>113</v>
      </c>
      <c r="F176" s="1" t="s">
        <v>360</v>
      </c>
      <c r="G176" s="30" t="str">
        <f>VLOOKUP(F176,品牌!A:B,2,0)</f>
        <v>KK1</v>
      </c>
      <c r="H176" s="1" t="s">
        <v>479</v>
      </c>
      <c r="I176" s="1" t="str">
        <f t="shared" si="7"/>
        <v>可口可乐乔雅</v>
      </c>
      <c r="J176" s="1" t="str">
        <f>RIGHT(VLOOKUP(I176,品牌下细分类_系列!F:G,2,0),2)</f>
        <v>40</v>
      </c>
      <c r="K176" s="14" t="s">
        <v>480</v>
      </c>
      <c r="L176" s="1" t="s">
        <v>127</v>
      </c>
      <c r="M176" s="22" t="str">
        <f>VLOOKUP(L176,特性!B:C,2,0)</f>
        <v>102</v>
      </c>
      <c r="N176" s="1" t="str">
        <f t="shared" si="8"/>
        <v>KK12681540102113</v>
      </c>
      <c r="O176" s="1" t="b">
        <f t="shared" si="9"/>
        <v>0</v>
      </c>
      <c r="P176" s="23">
        <v>62</v>
      </c>
      <c r="Q176" s="1"/>
      <c r="R176" s="1" t="s">
        <v>481</v>
      </c>
      <c r="S176" s="1" t="s">
        <v>54</v>
      </c>
      <c r="T176" s="1">
        <v>1</v>
      </c>
      <c r="U176" s="1"/>
      <c r="V176" s="25" t="s">
        <v>356</v>
      </c>
      <c r="W176" s="1"/>
      <c r="X176" s="1"/>
    </row>
    <row r="177" spans="1:24" ht="15" x14ac:dyDescent="0.25">
      <c r="A177" s="1">
        <v>177</v>
      </c>
      <c r="B177" s="20" t="s">
        <v>482</v>
      </c>
      <c r="C177" s="1" t="s">
        <v>482</v>
      </c>
      <c r="D177" s="1" t="s">
        <v>11</v>
      </c>
      <c r="E177" s="30" t="str">
        <f>VLOOKUP(D177,商品分类!B:C,2,0)</f>
        <v>113</v>
      </c>
      <c r="F177" s="1" t="s">
        <v>360</v>
      </c>
      <c r="G177" s="30" t="str">
        <f>VLOOKUP(F177,品牌!A:B,2,0)</f>
        <v>KK1</v>
      </c>
      <c r="H177" s="1" t="s">
        <v>479</v>
      </c>
      <c r="I177" s="1" t="str">
        <f t="shared" si="7"/>
        <v>可口可乐乔雅</v>
      </c>
      <c r="J177" s="1" t="str">
        <f>RIGHT(VLOOKUP(I177,品牌下细分类_系列!F:G,2,0),2)</f>
        <v>40</v>
      </c>
      <c r="K177" s="14" t="s">
        <v>480</v>
      </c>
      <c r="L177" s="1" t="s">
        <v>163</v>
      </c>
      <c r="M177" s="22" t="str">
        <f>VLOOKUP(L177,特性!B:C,2,0)</f>
        <v>406</v>
      </c>
      <c r="N177" s="1" t="str">
        <f t="shared" si="8"/>
        <v>KK12681540406113</v>
      </c>
      <c r="O177" s="1" t="b">
        <f t="shared" si="9"/>
        <v>0</v>
      </c>
      <c r="P177" s="23">
        <v>62</v>
      </c>
      <c r="Q177" s="1"/>
      <c r="R177" s="1" t="s">
        <v>481</v>
      </c>
      <c r="S177" s="1" t="s">
        <v>54</v>
      </c>
      <c r="T177" s="1">
        <v>1</v>
      </c>
      <c r="U177" s="1"/>
      <c r="V177" s="25" t="s">
        <v>356</v>
      </c>
      <c r="W177" s="1"/>
      <c r="X177" s="1"/>
    </row>
    <row r="178" spans="1:24" ht="15" x14ac:dyDescent="0.25">
      <c r="A178" s="1">
        <v>178</v>
      </c>
      <c r="B178" s="20" t="s">
        <v>483</v>
      </c>
      <c r="C178" s="1" t="s">
        <v>483</v>
      </c>
      <c r="D178" s="1" t="s">
        <v>11</v>
      </c>
      <c r="E178" s="30" t="str">
        <f>VLOOKUP(D178,商品分类!B:C,2,0)</f>
        <v>113</v>
      </c>
      <c r="F178" s="1" t="s">
        <v>360</v>
      </c>
      <c r="G178" s="30" t="str">
        <f>VLOOKUP(F178,品牌!A:B,2,0)</f>
        <v>KK1</v>
      </c>
      <c r="H178" s="1" t="s">
        <v>479</v>
      </c>
      <c r="I178" s="1" t="str">
        <f t="shared" si="7"/>
        <v>可口可乐乔雅</v>
      </c>
      <c r="J178" s="1" t="str">
        <f>RIGHT(VLOOKUP(I178,品牌下细分类_系列!F:G,2,0),2)</f>
        <v>40</v>
      </c>
      <c r="K178" s="14" t="s">
        <v>484</v>
      </c>
      <c r="L178" s="1" t="s">
        <v>485</v>
      </c>
      <c r="M178" s="22" t="str">
        <f>VLOOKUP(L178,特性!B:C,2,0)</f>
        <v>409</v>
      </c>
      <c r="N178" s="1" t="str">
        <f t="shared" si="8"/>
        <v>KK11802440409113</v>
      </c>
      <c r="O178" s="1" t="b">
        <f t="shared" si="9"/>
        <v>0</v>
      </c>
      <c r="P178" s="23">
        <v>73</v>
      </c>
      <c r="Q178" s="1"/>
      <c r="R178" s="1" t="s">
        <v>486</v>
      </c>
      <c r="S178" s="1" t="s">
        <v>54</v>
      </c>
      <c r="T178" s="1">
        <v>1</v>
      </c>
      <c r="U178" s="1"/>
      <c r="V178" s="25" t="s">
        <v>356</v>
      </c>
      <c r="W178" s="1"/>
      <c r="X178" s="1"/>
    </row>
    <row r="179" spans="1:24" ht="15" x14ac:dyDescent="0.25">
      <c r="A179" s="1">
        <v>179</v>
      </c>
      <c r="B179" s="20" t="s">
        <v>487</v>
      </c>
      <c r="C179" s="1" t="s">
        <v>487</v>
      </c>
      <c r="D179" s="1" t="s">
        <v>11</v>
      </c>
      <c r="E179" s="30" t="str">
        <f>VLOOKUP(D179,商品分类!B:C,2,0)</f>
        <v>113</v>
      </c>
      <c r="F179" s="1" t="s">
        <v>360</v>
      </c>
      <c r="G179" s="30" t="str">
        <f>VLOOKUP(F179,品牌!A:B,2,0)</f>
        <v>KK1</v>
      </c>
      <c r="H179" s="1" t="s">
        <v>372</v>
      </c>
      <c r="I179" s="1" t="str">
        <f t="shared" si="7"/>
        <v>可口可乐美汁源</v>
      </c>
      <c r="J179" s="1" t="str">
        <f>RIGHT(VLOOKUP(I179,品牌下细分类_系列!F:G,2,0),2)</f>
        <v>30</v>
      </c>
      <c r="K179" s="14" t="s">
        <v>488</v>
      </c>
      <c r="L179" s="1" t="s">
        <v>489</v>
      </c>
      <c r="M179" s="22" t="str">
        <f>VLOOKUP(L179,特性!B:C,2,0)</f>
        <v>167</v>
      </c>
      <c r="N179" s="1" t="str">
        <f t="shared" si="8"/>
        <v>KK14502430167113</v>
      </c>
      <c r="O179" s="1" t="b">
        <f t="shared" si="9"/>
        <v>0</v>
      </c>
      <c r="P179" s="23">
        <v>34</v>
      </c>
      <c r="Q179" s="1"/>
      <c r="R179" s="1" t="s">
        <v>490</v>
      </c>
      <c r="S179" s="1" t="s">
        <v>54</v>
      </c>
      <c r="T179" s="1">
        <v>1</v>
      </c>
      <c r="U179" s="1"/>
      <c r="V179" s="25" t="s">
        <v>356</v>
      </c>
      <c r="W179" s="1"/>
      <c r="X179" s="1"/>
    </row>
    <row r="180" spans="1:24" ht="15" x14ac:dyDescent="0.25">
      <c r="A180" s="1">
        <v>180</v>
      </c>
      <c r="B180" s="6" t="s">
        <v>491</v>
      </c>
      <c r="C180" s="8" t="s">
        <v>491</v>
      </c>
      <c r="D180" s="1" t="s">
        <v>11</v>
      </c>
      <c r="E180" s="30" t="str">
        <f>VLOOKUP(D180,商品分类!B:C,2,0)</f>
        <v>113</v>
      </c>
      <c r="F180" s="1" t="s">
        <v>360</v>
      </c>
      <c r="G180" s="30" t="str">
        <f>VLOOKUP(F180,品牌!A:B,2,0)</f>
        <v>KK1</v>
      </c>
      <c r="H180" s="8" t="s">
        <v>492</v>
      </c>
      <c r="I180" s="1" t="str">
        <f t="shared" si="7"/>
        <v>可口可乐水动乐</v>
      </c>
      <c r="J180" s="1" t="str">
        <f>RIGHT(VLOOKUP(I180,品牌下细分类_系列!F:G,2,0),2)</f>
        <v>45</v>
      </c>
      <c r="K180" s="9" t="s">
        <v>493</v>
      </c>
      <c r="L180" s="1" t="s">
        <v>167</v>
      </c>
      <c r="M180" s="22" t="str">
        <f>VLOOKUP(L180,特性!B:C,2,0)</f>
        <v>132</v>
      </c>
      <c r="N180" s="1" t="str">
        <f t="shared" si="8"/>
        <v>KK16001545132113</v>
      </c>
      <c r="O180" s="1" t="b">
        <f t="shared" si="9"/>
        <v>0</v>
      </c>
      <c r="P180" s="26">
        <v>46.5</v>
      </c>
      <c r="R180" s="1" t="s">
        <v>494</v>
      </c>
      <c r="S180" s="1" t="s">
        <v>54</v>
      </c>
      <c r="T180" s="1">
        <v>1</v>
      </c>
      <c r="V180" s="25" t="s">
        <v>356</v>
      </c>
    </row>
    <row r="181" spans="1:24" ht="15" x14ac:dyDescent="0.25">
      <c r="A181" s="1">
        <v>181</v>
      </c>
      <c r="B181" s="6" t="s">
        <v>495</v>
      </c>
      <c r="C181" s="8" t="s">
        <v>495</v>
      </c>
      <c r="D181" s="1" t="s">
        <v>11</v>
      </c>
      <c r="E181" s="30" t="str">
        <f>VLOOKUP(D181,商品分类!B:C,2,0)</f>
        <v>113</v>
      </c>
      <c r="F181" s="1" t="s">
        <v>360</v>
      </c>
      <c r="G181" s="30" t="str">
        <f>VLOOKUP(F181,品牌!A:B,2,0)</f>
        <v>KK1</v>
      </c>
      <c r="H181" s="8" t="s">
        <v>492</v>
      </c>
      <c r="I181" s="1" t="str">
        <f t="shared" si="7"/>
        <v>可口可乐水动乐</v>
      </c>
      <c r="J181" s="1" t="str">
        <f>RIGHT(VLOOKUP(I181,品牌下细分类_系列!F:G,2,0),2)</f>
        <v>45</v>
      </c>
      <c r="K181" s="9" t="s">
        <v>493</v>
      </c>
      <c r="L181" s="8" t="s">
        <v>97</v>
      </c>
      <c r="M181" s="22" t="str">
        <f>VLOOKUP(L181,特性!B:C,2,0)</f>
        <v>143</v>
      </c>
      <c r="N181" s="1" t="str">
        <f t="shared" si="8"/>
        <v>KK16001545143113</v>
      </c>
      <c r="O181" s="1" t="b">
        <f t="shared" si="9"/>
        <v>0</v>
      </c>
      <c r="P181" s="26">
        <v>46.5</v>
      </c>
      <c r="R181" s="1" t="s">
        <v>494</v>
      </c>
      <c r="S181" s="1" t="s">
        <v>54</v>
      </c>
      <c r="T181" s="1">
        <v>1</v>
      </c>
      <c r="V181" s="25" t="s">
        <v>356</v>
      </c>
    </row>
    <row r="182" spans="1:24" ht="15" x14ac:dyDescent="0.25">
      <c r="A182" s="1">
        <v>182</v>
      </c>
      <c r="B182" s="6" t="s">
        <v>496</v>
      </c>
      <c r="C182" s="8" t="s">
        <v>497</v>
      </c>
      <c r="D182" s="1" t="s">
        <v>7</v>
      </c>
      <c r="E182" s="30" t="str">
        <f>VLOOKUP(D182,商品分类!B:C,2,0)</f>
        <v>111</v>
      </c>
      <c r="F182" s="1" t="s">
        <v>360</v>
      </c>
      <c r="G182" s="30" t="str">
        <f>VLOOKUP(F182,品牌!A:B,2,0)</f>
        <v>KK1</v>
      </c>
      <c r="H182" s="1" t="s">
        <v>432</v>
      </c>
      <c r="I182" s="1" t="str">
        <f t="shared" si="7"/>
        <v>可口可乐冰露</v>
      </c>
      <c r="J182" s="1" t="str">
        <f>RIGHT(VLOOKUP(I182,品牌下细分类_系列!F:G,2,0),2)</f>
        <v>70</v>
      </c>
      <c r="K182" s="9" t="s">
        <v>498</v>
      </c>
      <c r="L182" s="8" t="s">
        <v>50</v>
      </c>
      <c r="M182" s="22" t="str">
        <f>VLOOKUP(L182,特性!B:C,2,0)</f>
        <v>100</v>
      </c>
      <c r="N182" s="1" t="str">
        <f t="shared" si="8"/>
        <v>KK10450470100111</v>
      </c>
      <c r="O182" s="1" t="b">
        <f t="shared" si="9"/>
        <v>0</v>
      </c>
      <c r="P182" s="26">
        <v>25.5</v>
      </c>
      <c r="R182" s="1" t="s">
        <v>499</v>
      </c>
      <c r="S182" s="1" t="s">
        <v>54</v>
      </c>
      <c r="T182" s="1">
        <v>1</v>
      </c>
      <c r="V182" s="25" t="s">
        <v>356</v>
      </c>
    </row>
    <row r="183" spans="1:24" ht="15" x14ac:dyDescent="0.25">
      <c r="A183" s="1">
        <v>183</v>
      </c>
      <c r="B183" s="6" t="s">
        <v>500</v>
      </c>
      <c r="C183" s="8" t="s">
        <v>500</v>
      </c>
      <c r="D183" s="1" t="s">
        <v>11</v>
      </c>
      <c r="E183" s="30" t="str">
        <f>VLOOKUP(D183,商品分类!B:C,2,0)</f>
        <v>113</v>
      </c>
      <c r="F183" s="1" t="s">
        <v>360</v>
      </c>
      <c r="G183" s="30" t="str">
        <f>VLOOKUP(F183,品牌!A:B,2,0)</f>
        <v>KK1</v>
      </c>
      <c r="H183" s="1" t="s">
        <v>372</v>
      </c>
      <c r="I183" s="1" t="str">
        <f t="shared" si="7"/>
        <v>可口可乐美汁源</v>
      </c>
      <c r="J183" s="1" t="str">
        <f>RIGHT(VLOOKUP(I183,品牌下细分类_系列!F:G,2,0),2)</f>
        <v>30</v>
      </c>
      <c r="K183" s="9" t="s">
        <v>501</v>
      </c>
      <c r="L183" s="8" t="s">
        <v>188</v>
      </c>
      <c r="M183" s="22" t="str">
        <f>VLOOKUP(L183,特性!B:C,2,0)</f>
        <v>145</v>
      </c>
      <c r="N183" s="1" t="str">
        <f t="shared" si="8"/>
        <v>KK12401230145113</v>
      </c>
      <c r="O183" s="1" t="b">
        <f t="shared" si="9"/>
        <v>0</v>
      </c>
      <c r="P183" s="26">
        <v>46</v>
      </c>
      <c r="R183" s="1" t="s">
        <v>502</v>
      </c>
      <c r="S183" s="1" t="s">
        <v>54</v>
      </c>
      <c r="T183" s="1">
        <v>1</v>
      </c>
      <c r="V183" s="25" t="s">
        <v>356</v>
      </c>
    </row>
    <row r="184" spans="1:24" ht="15" x14ac:dyDescent="0.25">
      <c r="A184" s="1">
        <v>184</v>
      </c>
      <c r="B184" s="6" t="s">
        <v>503</v>
      </c>
      <c r="C184" s="8" t="s">
        <v>503</v>
      </c>
      <c r="D184" s="1" t="s">
        <v>11</v>
      </c>
      <c r="E184" s="30" t="str">
        <f>VLOOKUP(D184,商品分类!B:C,2,0)</f>
        <v>113</v>
      </c>
      <c r="F184" s="1" t="s">
        <v>360</v>
      </c>
      <c r="G184" s="30" t="str">
        <f>VLOOKUP(F184,品牌!A:B,2,0)</f>
        <v>KK1</v>
      </c>
      <c r="H184" s="1" t="s">
        <v>372</v>
      </c>
      <c r="I184" s="1" t="str">
        <f t="shared" si="7"/>
        <v>可口可乐美汁源</v>
      </c>
      <c r="J184" s="1" t="str">
        <f>RIGHT(VLOOKUP(I184,品牌下细分类_系列!F:G,2,0),2)</f>
        <v>30</v>
      </c>
      <c r="K184" s="9" t="s">
        <v>501</v>
      </c>
      <c r="L184" s="8" t="s">
        <v>504</v>
      </c>
      <c r="M184" s="22" t="str">
        <f>VLOOKUP(L184,特性!B:C,2,0)</f>
        <v>148</v>
      </c>
      <c r="N184" s="1" t="str">
        <f t="shared" si="8"/>
        <v>KK12401230148113</v>
      </c>
      <c r="O184" s="1" t="b">
        <f t="shared" si="9"/>
        <v>0</v>
      </c>
      <c r="P184" s="26">
        <v>46</v>
      </c>
      <c r="R184" s="1" t="s">
        <v>502</v>
      </c>
      <c r="S184" s="1" t="s">
        <v>54</v>
      </c>
      <c r="T184" s="1">
        <v>1</v>
      </c>
      <c r="V184" s="25" t="s">
        <v>356</v>
      </c>
    </row>
    <row r="185" spans="1:24" ht="15" x14ac:dyDescent="0.25">
      <c r="A185" s="1">
        <v>185</v>
      </c>
      <c r="B185" s="6" t="s">
        <v>505</v>
      </c>
      <c r="C185" s="8" t="s">
        <v>505</v>
      </c>
      <c r="D185" s="1" t="s">
        <v>11</v>
      </c>
      <c r="E185" s="30" t="str">
        <f>VLOOKUP(D185,商品分类!B:C,2,0)</f>
        <v>113</v>
      </c>
      <c r="F185" s="1" t="s">
        <v>360</v>
      </c>
      <c r="G185" s="30" t="str">
        <f>VLOOKUP(F185,品牌!A:B,2,0)</f>
        <v>KK1</v>
      </c>
      <c r="H185" s="1" t="s">
        <v>372</v>
      </c>
      <c r="I185" s="1" t="str">
        <f t="shared" si="7"/>
        <v>可口可乐美汁源</v>
      </c>
      <c r="J185" s="1" t="str">
        <f>RIGHT(VLOOKUP(I185,品牌下细分类_系列!F:G,2,0),2)</f>
        <v>30</v>
      </c>
      <c r="K185" s="9" t="s">
        <v>506</v>
      </c>
      <c r="L185" s="1" t="s">
        <v>89</v>
      </c>
      <c r="M185" s="22" t="str">
        <f>VLOOKUP(L185,特性!B:C,2,0)</f>
        <v>120</v>
      </c>
      <c r="N185" s="1" t="str">
        <f t="shared" si="8"/>
        <v>KK11904830120113</v>
      </c>
      <c r="O185" s="1" t="b">
        <f t="shared" si="9"/>
        <v>0</v>
      </c>
      <c r="P185" s="26">
        <v>56</v>
      </c>
      <c r="R185" s="8" t="s">
        <v>507</v>
      </c>
      <c r="S185" s="1" t="s">
        <v>54</v>
      </c>
      <c r="T185" s="1">
        <v>1</v>
      </c>
      <c r="V185" s="25" t="s">
        <v>356</v>
      </c>
    </row>
    <row r="186" spans="1:24" ht="15" x14ac:dyDescent="0.25">
      <c r="A186" s="1">
        <v>186</v>
      </c>
      <c r="B186" s="6" t="s">
        <v>508</v>
      </c>
      <c r="C186" s="8" t="s">
        <v>508</v>
      </c>
      <c r="D186" s="1" t="s">
        <v>11</v>
      </c>
      <c r="E186" s="30" t="str">
        <f>VLOOKUP(D186,商品分类!B:C,2,0)</f>
        <v>113</v>
      </c>
      <c r="F186" s="1" t="s">
        <v>360</v>
      </c>
      <c r="G186" s="30" t="str">
        <f>VLOOKUP(F186,品牌!A:B,2,0)</f>
        <v>KK1</v>
      </c>
      <c r="H186" s="1" t="s">
        <v>372</v>
      </c>
      <c r="I186" s="1" t="str">
        <f t="shared" si="7"/>
        <v>可口可乐美汁源</v>
      </c>
      <c r="J186" s="1" t="str">
        <f>RIGHT(VLOOKUP(I186,品牌下细分类_系列!F:G,2,0),2)</f>
        <v>30</v>
      </c>
      <c r="K186" s="9" t="s">
        <v>488</v>
      </c>
      <c r="L186" s="1" t="s">
        <v>89</v>
      </c>
      <c r="M186" s="22" t="str">
        <f>VLOOKUP(L186,特性!B:C,2,0)</f>
        <v>120</v>
      </c>
      <c r="N186" s="1" t="str">
        <f t="shared" si="8"/>
        <v>KK14502430120113</v>
      </c>
      <c r="O186" s="1" t="b">
        <f t="shared" si="9"/>
        <v>0</v>
      </c>
      <c r="P186" s="26">
        <v>64</v>
      </c>
      <c r="R186" s="8" t="s">
        <v>490</v>
      </c>
      <c r="S186" s="1" t="s">
        <v>54</v>
      </c>
      <c r="T186" s="1">
        <v>1</v>
      </c>
      <c r="V186" s="25" t="s">
        <v>356</v>
      </c>
    </row>
    <row r="187" spans="1:24" ht="15" x14ac:dyDescent="0.25">
      <c r="A187" s="1">
        <v>187</v>
      </c>
      <c r="B187" s="6" t="s">
        <v>509</v>
      </c>
      <c r="C187" s="8" t="s">
        <v>509</v>
      </c>
      <c r="D187" s="8" t="s">
        <v>5</v>
      </c>
      <c r="E187" s="30" t="str">
        <f>VLOOKUP(D187,商品分类!B:C,2,0)</f>
        <v>110</v>
      </c>
      <c r="F187" s="1" t="s">
        <v>360</v>
      </c>
      <c r="G187" s="30" t="str">
        <f>VLOOKUP(F187,品牌!A:B,2,0)</f>
        <v>KK1</v>
      </c>
      <c r="H187" s="1" t="s">
        <v>432</v>
      </c>
      <c r="I187" s="1" t="str">
        <f t="shared" si="7"/>
        <v>可口可乐冰露</v>
      </c>
      <c r="J187" s="1" t="str">
        <f>RIGHT(VLOOKUP(I187,品牌下细分类_系列!F:G,2,0),2)</f>
        <v>70</v>
      </c>
      <c r="K187" s="9" t="s">
        <v>510</v>
      </c>
      <c r="L187" s="1" t="s">
        <v>89</v>
      </c>
      <c r="M187" s="22" t="str">
        <f>VLOOKUP(L187,特性!B:C,2,0)</f>
        <v>120</v>
      </c>
      <c r="N187" s="1" t="str">
        <f t="shared" si="8"/>
        <v>KK11850170120110</v>
      </c>
      <c r="O187" s="1" t="b">
        <f t="shared" si="9"/>
        <v>0</v>
      </c>
      <c r="P187" s="26">
        <v>9</v>
      </c>
      <c r="R187" s="8" t="s">
        <v>511</v>
      </c>
      <c r="S187" s="1" t="s">
        <v>54</v>
      </c>
      <c r="T187" s="1">
        <v>1</v>
      </c>
      <c r="V187" s="25" t="s">
        <v>356</v>
      </c>
    </row>
    <row r="188" spans="1:24" ht="15" x14ac:dyDescent="0.25">
      <c r="A188" s="1">
        <v>188</v>
      </c>
      <c r="B188" s="6" t="s">
        <v>512</v>
      </c>
      <c r="C188" s="8" t="s">
        <v>512</v>
      </c>
      <c r="D188" s="8" t="s">
        <v>5</v>
      </c>
      <c r="E188" s="30" t="str">
        <f>VLOOKUP(D188,商品分类!B:C,2,0)</f>
        <v>110</v>
      </c>
      <c r="F188" s="1" t="s">
        <v>360</v>
      </c>
      <c r="G188" s="30" t="str">
        <f>VLOOKUP(F188,品牌!A:B,2,0)</f>
        <v>KK1</v>
      </c>
      <c r="H188" s="1" t="s">
        <v>432</v>
      </c>
      <c r="I188" s="1" t="str">
        <f t="shared" si="7"/>
        <v>可口可乐冰露</v>
      </c>
      <c r="J188" s="1" t="str">
        <f>RIGHT(VLOOKUP(I188,品牌下细分类_系列!F:G,2,0),2)</f>
        <v>70</v>
      </c>
      <c r="K188" s="9" t="s">
        <v>510</v>
      </c>
      <c r="L188" s="8" t="s">
        <v>50</v>
      </c>
      <c r="M188" s="22" t="str">
        <f>VLOOKUP(L188,特性!B:C,2,0)</f>
        <v>100</v>
      </c>
      <c r="N188" s="1" t="str">
        <f t="shared" si="8"/>
        <v>KK11850170100110</v>
      </c>
      <c r="O188" s="1" t="b">
        <f t="shared" si="9"/>
        <v>0</v>
      </c>
      <c r="P188" s="26">
        <v>11</v>
      </c>
      <c r="R188" s="8" t="s">
        <v>511</v>
      </c>
      <c r="S188" s="1" t="s">
        <v>54</v>
      </c>
      <c r="T188" s="1">
        <v>1</v>
      </c>
      <c r="V188" s="25" t="s">
        <v>356</v>
      </c>
    </row>
    <row r="189" spans="1:24" ht="15" x14ac:dyDescent="0.25">
      <c r="A189" s="1">
        <v>189</v>
      </c>
      <c r="B189" s="6" t="s">
        <v>513</v>
      </c>
      <c r="C189" s="8" t="s">
        <v>513</v>
      </c>
      <c r="D189" s="8" t="s">
        <v>5</v>
      </c>
      <c r="E189" s="30" t="str">
        <f>VLOOKUP(D189,商品分类!B:C,2,0)</f>
        <v>110</v>
      </c>
      <c r="F189" s="1" t="s">
        <v>360</v>
      </c>
      <c r="G189" s="30" t="str">
        <f>VLOOKUP(F189,品牌!A:B,2,0)</f>
        <v>KK1</v>
      </c>
      <c r="H189" s="1" t="s">
        <v>432</v>
      </c>
      <c r="I189" s="1" t="str">
        <f t="shared" si="7"/>
        <v>可口可乐冰露</v>
      </c>
      <c r="J189" s="1" t="str">
        <f>RIGHT(VLOOKUP(I189,品牌下细分类_系列!F:G,2,0),2)</f>
        <v>70</v>
      </c>
      <c r="K189" s="9" t="s">
        <v>514</v>
      </c>
      <c r="L189" s="8" t="s">
        <v>50</v>
      </c>
      <c r="M189" s="22" t="str">
        <f>VLOOKUP(L189,特性!B:C,2,0)</f>
        <v>100</v>
      </c>
      <c r="N189" s="1" t="str">
        <f t="shared" si="8"/>
        <v>KK11110170100110</v>
      </c>
      <c r="O189" s="1" t="b">
        <f t="shared" si="9"/>
        <v>0</v>
      </c>
      <c r="P189" s="26">
        <v>9.5</v>
      </c>
      <c r="R189" s="8" t="s">
        <v>515</v>
      </c>
      <c r="S189" s="1" t="s">
        <v>54</v>
      </c>
      <c r="T189" s="1">
        <v>1</v>
      </c>
      <c r="V189" s="25" t="s">
        <v>356</v>
      </c>
    </row>
    <row r="190" spans="1:24" ht="15" x14ac:dyDescent="0.25">
      <c r="A190" s="1">
        <v>190</v>
      </c>
      <c r="B190" s="6" t="s">
        <v>516</v>
      </c>
      <c r="C190" s="8" t="s">
        <v>516</v>
      </c>
      <c r="D190" s="8" t="s">
        <v>5</v>
      </c>
      <c r="E190" s="30" t="str">
        <f>VLOOKUP(D190,商品分类!B:C,2,0)</f>
        <v>110</v>
      </c>
      <c r="F190" s="8" t="s">
        <v>354</v>
      </c>
      <c r="G190" s="1" t="str">
        <f>VLOOKUP(F190,品牌!A:B,2,0)</f>
        <v>XFL</v>
      </c>
      <c r="H190" s="1" t="s">
        <v>50</v>
      </c>
      <c r="I190" s="1" t="str">
        <f t="shared" si="7"/>
        <v>雪菲力默认</v>
      </c>
      <c r="J190" s="1" t="str">
        <f>RIGHT(VLOOKUP(I190,品牌下细分类_系列!F:G,2,0),2)</f>
        <v>10</v>
      </c>
      <c r="K190" s="9" t="s">
        <v>510</v>
      </c>
      <c r="L190" s="8" t="s">
        <v>50</v>
      </c>
      <c r="M190" s="22" t="str">
        <f>VLOOKUP(L190,特性!B:C,2,0)</f>
        <v>100</v>
      </c>
      <c r="N190" s="1" t="str">
        <f t="shared" si="8"/>
        <v>XFL1850110100110</v>
      </c>
      <c r="O190" s="1" t="b">
        <f t="shared" si="9"/>
        <v>0</v>
      </c>
      <c r="P190" s="26">
        <v>8</v>
      </c>
      <c r="R190" s="8" t="s">
        <v>511</v>
      </c>
      <c r="S190" s="1" t="s">
        <v>54</v>
      </c>
      <c r="T190" s="1">
        <v>1</v>
      </c>
      <c r="V190" s="25" t="s">
        <v>356</v>
      </c>
    </row>
    <row r="191" spans="1:24" ht="15" x14ac:dyDescent="0.25">
      <c r="A191" s="1">
        <v>191</v>
      </c>
      <c r="B191" s="6" t="s">
        <v>517</v>
      </c>
      <c r="C191" s="8" t="s">
        <v>517</v>
      </c>
      <c r="D191" s="1" t="s">
        <v>11</v>
      </c>
      <c r="E191" s="30" t="str">
        <f>VLOOKUP(D191,商品分类!B:C,2,0)</f>
        <v>113</v>
      </c>
      <c r="F191" s="8" t="s">
        <v>354</v>
      </c>
      <c r="G191" s="1" t="str">
        <f>VLOOKUP(F191,品牌!A:B,2,0)</f>
        <v>XFL</v>
      </c>
      <c r="H191" s="1" t="s">
        <v>50</v>
      </c>
      <c r="I191" s="1" t="str">
        <f t="shared" si="7"/>
        <v>雪菲力默认</v>
      </c>
      <c r="J191" s="1" t="str">
        <f>RIGHT(VLOOKUP(I191,品牌下细分类_系列!F:G,2,0),2)</f>
        <v>10</v>
      </c>
      <c r="K191" s="9" t="s">
        <v>443</v>
      </c>
      <c r="L191" s="8" t="s">
        <v>50</v>
      </c>
      <c r="M191" s="22" t="str">
        <f>VLOOKUP(L191,特性!B:C,2,0)</f>
        <v>100</v>
      </c>
      <c r="N191" s="1" t="str">
        <f t="shared" si="8"/>
        <v>XFL6002410100113</v>
      </c>
      <c r="O191" s="1" t="b">
        <f t="shared" si="9"/>
        <v>0</v>
      </c>
      <c r="P191" s="26">
        <v>34.5</v>
      </c>
      <c r="R191" s="8" t="s">
        <v>444</v>
      </c>
      <c r="S191" s="1" t="s">
        <v>54</v>
      </c>
      <c r="T191" s="1">
        <v>1</v>
      </c>
      <c r="V191" s="25" t="s">
        <v>356</v>
      </c>
    </row>
    <row r="192" spans="1:24" ht="15" x14ac:dyDescent="0.25">
      <c r="A192" s="1">
        <v>192</v>
      </c>
      <c r="B192" s="6" t="s">
        <v>518</v>
      </c>
      <c r="C192" s="8" t="s">
        <v>518</v>
      </c>
      <c r="D192" s="1" t="s">
        <v>7</v>
      </c>
      <c r="E192" s="30" t="str">
        <f>VLOOKUP(D192,商品分类!B:C,2,0)</f>
        <v>111</v>
      </c>
      <c r="F192" s="1" t="s">
        <v>360</v>
      </c>
      <c r="G192" s="30" t="str">
        <f>VLOOKUP(F192,品牌!A:B,2,0)</f>
        <v>KK1</v>
      </c>
      <c r="H192" s="1" t="s">
        <v>432</v>
      </c>
      <c r="I192" s="1" t="str">
        <f t="shared" si="7"/>
        <v>可口可乐冰露</v>
      </c>
      <c r="J192" s="1" t="str">
        <f>RIGHT(VLOOKUP(I192,品牌下细分类_系列!F:G,2,0),2)</f>
        <v>70</v>
      </c>
      <c r="K192" s="9" t="s">
        <v>519</v>
      </c>
      <c r="L192" s="8" t="s">
        <v>50</v>
      </c>
      <c r="M192" s="22" t="str">
        <f>VLOOKUP(L192,特性!B:C,2,0)</f>
        <v>100</v>
      </c>
      <c r="N192" s="1" t="str">
        <f t="shared" si="8"/>
        <v>KK13502470100111</v>
      </c>
      <c r="O192" s="1" t="b">
        <f t="shared" si="9"/>
        <v>0</v>
      </c>
      <c r="P192" s="26">
        <v>14.5</v>
      </c>
      <c r="R192" s="8" t="s">
        <v>520</v>
      </c>
      <c r="S192" s="1" t="s">
        <v>54</v>
      </c>
      <c r="T192" s="1">
        <v>1</v>
      </c>
      <c r="V192" s="25" t="s">
        <v>356</v>
      </c>
    </row>
    <row r="193" spans="1:22" ht="15" x14ac:dyDescent="0.25">
      <c r="A193" s="1">
        <v>193</v>
      </c>
      <c r="B193" s="6" t="s">
        <v>521</v>
      </c>
      <c r="C193" s="8" t="s">
        <v>521</v>
      </c>
      <c r="D193" s="1" t="s">
        <v>7</v>
      </c>
      <c r="E193" s="30" t="str">
        <f>VLOOKUP(D193,商品分类!B:C,2,0)</f>
        <v>111</v>
      </c>
      <c r="F193" s="1" t="s">
        <v>360</v>
      </c>
      <c r="G193" s="30" t="str">
        <f>VLOOKUP(F193,品牌!A:B,2,0)</f>
        <v>KK1</v>
      </c>
      <c r="H193" s="1" t="s">
        <v>432</v>
      </c>
      <c r="I193" s="1" t="str">
        <f t="shared" si="7"/>
        <v>可口可乐冰露</v>
      </c>
      <c r="J193" s="1" t="str">
        <f>RIGHT(VLOOKUP(I193,品牌下细分类_系列!F:G,2,0),2)</f>
        <v>70</v>
      </c>
      <c r="K193" s="9" t="s">
        <v>220</v>
      </c>
      <c r="L193" s="8" t="s">
        <v>50</v>
      </c>
      <c r="M193" s="22" t="str">
        <f>VLOOKUP(L193,特性!B:C,2,0)</f>
        <v>100</v>
      </c>
      <c r="N193" s="1" t="str">
        <f t="shared" si="8"/>
        <v>KK15502470100111</v>
      </c>
      <c r="O193" s="1" t="b">
        <f t="shared" si="9"/>
        <v>0</v>
      </c>
      <c r="P193" s="26">
        <v>13.5</v>
      </c>
      <c r="R193" s="8" t="s">
        <v>225</v>
      </c>
      <c r="S193" s="1" t="s">
        <v>54</v>
      </c>
      <c r="T193" s="1">
        <v>1</v>
      </c>
      <c r="V193" s="25" t="s">
        <v>356</v>
      </c>
    </row>
    <row r="194" spans="1:22" ht="15" x14ac:dyDescent="0.25">
      <c r="A194" s="1">
        <v>194</v>
      </c>
      <c r="B194" s="6" t="s">
        <v>522</v>
      </c>
      <c r="C194" s="8" t="s">
        <v>523</v>
      </c>
      <c r="D194" s="1" t="s">
        <v>7</v>
      </c>
      <c r="E194" s="30" t="str">
        <f>VLOOKUP(D194,商品分类!B:C,2,0)</f>
        <v>111</v>
      </c>
      <c r="F194" s="1" t="s">
        <v>360</v>
      </c>
      <c r="G194" s="30" t="str">
        <f>VLOOKUP(F194,品牌!A:B,2,0)</f>
        <v>KK1</v>
      </c>
      <c r="H194" s="1" t="s">
        <v>432</v>
      </c>
      <c r="I194" s="1" t="str">
        <f t="shared" si="7"/>
        <v>可口可乐冰露</v>
      </c>
      <c r="J194" s="1" t="str">
        <f>RIGHT(VLOOKUP(I194,品牌下细分类_系列!F:G,2,0),2)</f>
        <v>70</v>
      </c>
      <c r="K194" s="9" t="s">
        <v>524</v>
      </c>
      <c r="L194" s="8" t="s">
        <v>50</v>
      </c>
      <c r="M194" s="22" t="str">
        <f>VLOOKUP(L194,特性!B:C,2,0)</f>
        <v>100</v>
      </c>
      <c r="N194" s="1" t="str">
        <f t="shared" si="8"/>
        <v>KK18001270100111</v>
      </c>
      <c r="O194" s="1" t="b">
        <f t="shared" si="9"/>
        <v>0</v>
      </c>
      <c r="P194" s="26">
        <v>22.5</v>
      </c>
      <c r="R194" s="8" t="s">
        <v>525</v>
      </c>
      <c r="S194" s="1" t="s">
        <v>54</v>
      </c>
      <c r="T194" s="1">
        <v>1</v>
      </c>
      <c r="V194" s="25" t="s">
        <v>356</v>
      </c>
    </row>
    <row r="195" spans="1:22" ht="15" x14ac:dyDescent="0.25">
      <c r="A195" s="1">
        <v>195</v>
      </c>
      <c r="B195" s="6" t="s">
        <v>526</v>
      </c>
      <c r="C195" s="8" t="s">
        <v>526</v>
      </c>
      <c r="D195" s="1" t="s">
        <v>7</v>
      </c>
      <c r="E195" s="30" t="str">
        <f>VLOOKUP(D195,商品分类!B:C,2,0)</f>
        <v>111</v>
      </c>
      <c r="F195" s="8" t="s">
        <v>527</v>
      </c>
      <c r="G195" s="1" t="str">
        <f>VLOOKUP(F195,品牌!A:B,2,0)</f>
        <v>BSS</v>
      </c>
      <c r="H195" s="1" t="s">
        <v>528</v>
      </c>
      <c r="I195" s="1" t="str">
        <f t="shared" ref="I195:I258" si="10">F195&amp;H195</f>
        <v>百岁山矿泉水</v>
      </c>
      <c r="J195" s="1" t="str">
        <f>RIGHT(VLOOKUP(I195,品牌下细分类_系列!F:G,2,0),2)</f>
        <v>15</v>
      </c>
      <c r="K195" s="9" t="s">
        <v>529</v>
      </c>
      <c r="L195" s="8" t="s">
        <v>50</v>
      </c>
      <c r="M195" s="22" t="str">
        <f>VLOOKUP(L195,特性!B:C,2,0)</f>
        <v>100</v>
      </c>
      <c r="N195" s="1" t="str">
        <f t="shared" ref="N195:N258" si="11">G195&amp;K195&amp;J195&amp;M195&amp;E195</f>
        <v>BSS5702415100111</v>
      </c>
      <c r="O195" s="1" t="b">
        <f t="shared" ref="O195:O258" si="12">N195=N194</f>
        <v>0</v>
      </c>
      <c r="P195" s="24">
        <v>39</v>
      </c>
      <c r="R195" s="8" t="s">
        <v>530</v>
      </c>
      <c r="S195" s="1" t="s">
        <v>54</v>
      </c>
      <c r="T195" s="1">
        <v>1</v>
      </c>
      <c r="V195" s="25" t="s">
        <v>531</v>
      </c>
    </row>
    <row r="196" spans="1:22" ht="15" x14ac:dyDescent="0.25">
      <c r="A196" s="1">
        <v>196</v>
      </c>
      <c r="B196" s="6" t="s">
        <v>532</v>
      </c>
      <c r="C196" s="8" t="s">
        <v>532</v>
      </c>
      <c r="D196" s="1" t="s">
        <v>7</v>
      </c>
      <c r="E196" s="30" t="str">
        <f>VLOOKUP(D196,商品分类!B:C,2,0)</f>
        <v>111</v>
      </c>
      <c r="F196" s="8" t="s">
        <v>527</v>
      </c>
      <c r="G196" s="1" t="str">
        <f>VLOOKUP(F196,品牌!A:B,2,0)</f>
        <v>BSS</v>
      </c>
      <c r="H196" s="1" t="s">
        <v>528</v>
      </c>
      <c r="I196" s="1" t="str">
        <f t="shared" si="10"/>
        <v>百岁山矿泉水</v>
      </c>
      <c r="J196" s="1" t="str">
        <f>RIGHT(VLOOKUP(I196,品牌下细分类_系列!F:G,2,0),2)</f>
        <v>15</v>
      </c>
      <c r="K196" s="9" t="s">
        <v>533</v>
      </c>
      <c r="L196" s="8" t="s">
        <v>50</v>
      </c>
      <c r="M196" s="22" t="str">
        <f>VLOOKUP(L196,特性!B:C,2,0)</f>
        <v>100</v>
      </c>
      <c r="N196" s="1" t="str">
        <f t="shared" si="11"/>
        <v>BSS3482415100111</v>
      </c>
      <c r="O196" s="1" t="b">
        <f t="shared" si="12"/>
        <v>0</v>
      </c>
      <c r="P196" s="24">
        <v>29.5</v>
      </c>
      <c r="R196" s="8" t="s">
        <v>534</v>
      </c>
      <c r="S196" s="1" t="s">
        <v>54</v>
      </c>
      <c r="T196" s="1">
        <v>1</v>
      </c>
      <c r="V196" s="25" t="s">
        <v>531</v>
      </c>
    </row>
    <row r="197" spans="1:22" ht="15" x14ac:dyDescent="0.25">
      <c r="A197" s="1">
        <v>197</v>
      </c>
      <c r="B197" s="6" t="s">
        <v>535</v>
      </c>
      <c r="C197" s="8" t="s">
        <v>536</v>
      </c>
      <c r="D197" s="8" t="s">
        <v>5</v>
      </c>
      <c r="E197" s="30" t="str">
        <f>VLOOKUP(D197,商品分类!B:C,2,0)</f>
        <v>110</v>
      </c>
      <c r="F197" s="8" t="s">
        <v>537</v>
      </c>
      <c r="G197" s="1" t="str">
        <f>VLOOKUP(F197,品牌!A:B,2,0)</f>
        <v>JT1</v>
      </c>
      <c r="H197" s="8" t="s">
        <v>538</v>
      </c>
      <c r="I197" s="1" t="str">
        <f t="shared" si="10"/>
        <v>景田纯净水</v>
      </c>
      <c r="J197" s="1" t="str">
        <f>RIGHT(VLOOKUP(I197,品牌下细分类_系列!F:G,2,0),2)</f>
        <v>15</v>
      </c>
      <c r="K197" s="9" t="s">
        <v>539</v>
      </c>
      <c r="L197" s="8" t="s">
        <v>50</v>
      </c>
      <c r="M197" s="22" t="str">
        <f>VLOOKUP(L197,特性!B:C,2,0)</f>
        <v>100</v>
      </c>
      <c r="N197" s="1" t="str">
        <f t="shared" si="11"/>
        <v>JT11890115100110</v>
      </c>
      <c r="O197" s="1" t="b">
        <f t="shared" si="12"/>
        <v>0</v>
      </c>
      <c r="P197" s="24">
        <v>15</v>
      </c>
      <c r="R197" s="8" t="s">
        <v>540</v>
      </c>
      <c r="S197" s="1" t="s">
        <v>54</v>
      </c>
      <c r="T197" s="1">
        <v>1</v>
      </c>
      <c r="V197" s="25" t="s">
        <v>541</v>
      </c>
    </row>
    <row r="198" spans="1:22" ht="15" x14ac:dyDescent="0.25">
      <c r="A198" s="1">
        <v>198</v>
      </c>
      <c r="B198" s="6" t="s">
        <v>542</v>
      </c>
      <c r="C198" s="8" t="s">
        <v>542</v>
      </c>
      <c r="D198" s="1" t="s">
        <v>7</v>
      </c>
      <c r="E198" s="30" t="str">
        <f>VLOOKUP(D198,商品分类!B:C,2,0)</f>
        <v>111</v>
      </c>
      <c r="F198" s="8" t="s">
        <v>543</v>
      </c>
      <c r="G198" s="30" t="str">
        <f>VLOOKUP(F198,品牌!A:B,2,0)</f>
        <v>QC1</v>
      </c>
      <c r="H198" s="8" t="s">
        <v>528</v>
      </c>
      <c r="I198" s="1" t="str">
        <f t="shared" si="10"/>
        <v>雀巢矿泉水</v>
      </c>
      <c r="J198" s="1" t="str">
        <f>RIGHT(VLOOKUP(I198,品牌下细分类_系列!F:G,2,0),2)</f>
        <v>25</v>
      </c>
      <c r="K198" s="9" t="s">
        <v>380</v>
      </c>
      <c r="L198" s="8" t="s">
        <v>50</v>
      </c>
      <c r="M198" s="22" t="str">
        <f>VLOOKUP(L198,特性!B:C,2,0)</f>
        <v>100</v>
      </c>
      <c r="N198" s="1" t="str">
        <f t="shared" si="11"/>
        <v>QC13302425100111</v>
      </c>
      <c r="O198" s="1" t="b">
        <f t="shared" si="12"/>
        <v>0</v>
      </c>
      <c r="P198" s="24">
        <v>24</v>
      </c>
      <c r="R198" s="8" t="s">
        <v>544</v>
      </c>
      <c r="S198" s="1" t="s">
        <v>54</v>
      </c>
      <c r="T198" s="1">
        <v>1</v>
      </c>
      <c r="V198" s="25" t="s">
        <v>545</v>
      </c>
    </row>
    <row r="199" spans="1:22" ht="15" x14ac:dyDescent="0.25">
      <c r="A199" s="1">
        <v>199</v>
      </c>
      <c r="B199" s="6" t="s">
        <v>546</v>
      </c>
      <c r="C199" s="8" t="s">
        <v>546</v>
      </c>
      <c r="D199" s="1" t="s">
        <v>7</v>
      </c>
      <c r="E199" s="30" t="str">
        <f>VLOOKUP(D199,商品分类!B:C,2,0)</f>
        <v>111</v>
      </c>
      <c r="F199" s="8" t="s">
        <v>543</v>
      </c>
      <c r="G199" s="30" t="str">
        <f>VLOOKUP(F199,品牌!A:B,2,0)</f>
        <v>QC1</v>
      </c>
      <c r="H199" s="8" t="s">
        <v>528</v>
      </c>
      <c r="I199" s="1" t="str">
        <f t="shared" si="10"/>
        <v>雀巢矿泉水</v>
      </c>
      <c r="J199" s="1" t="str">
        <f>RIGHT(VLOOKUP(I199,品牌下细分类_系列!F:G,2,0),2)</f>
        <v>25</v>
      </c>
      <c r="K199" s="9" t="s">
        <v>220</v>
      </c>
      <c r="L199" s="8" t="s">
        <v>50</v>
      </c>
      <c r="M199" s="22" t="str">
        <f>VLOOKUP(L199,特性!B:C,2,0)</f>
        <v>100</v>
      </c>
      <c r="N199" s="1" t="str">
        <f t="shared" si="11"/>
        <v>QC15502425100111</v>
      </c>
      <c r="O199" s="1" t="b">
        <f t="shared" si="12"/>
        <v>0</v>
      </c>
      <c r="P199" s="24">
        <v>24.5</v>
      </c>
      <c r="R199" s="8" t="s">
        <v>225</v>
      </c>
      <c r="S199" s="1" t="s">
        <v>54</v>
      </c>
      <c r="T199" s="1">
        <v>1</v>
      </c>
      <c r="V199" s="25" t="s">
        <v>545</v>
      </c>
    </row>
    <row r="200" spans="1:22" ht="15" x14ac:dyDescent="0.25">
      <c r="A200" s="1">
        <v>200</v>
      </c>
      <c r="B200" s="6" t="s">
        <v>547</v>
      </c>
      <c r="C200" s="8" t="s">
        <v>547</v>
      </c>
      <c r="D200" s="1" t="s">
        <v>7</v>
      </c>
      <c r="E200" s="30" t="str">
        <f>VLOOKUP(D200,商品分类!B:C,2,0)</f>
        <v>111</v>
      </c>
      <c r="F200" s="8" t="s">
        <v>543</v>
      </c>
      <c r="G200" s="30" t="str">
        <f>VLOOKUP(F200,品牌!A:B,2,0)</f>
        <v>QC1</v>
      </c>
      <c r="H200" s="8" t="s">
        <v>528</v>
      </c>
      <c r="I200" s="1" t="str">
        <f t="shared" si="10"/>
        <v>雀巢矿泉水</v>
      </c>
      <c r="J200" s="1" t="str">
        <f>RIGHT(VLOOKUP(I200,品牌下细分类_系列!F:G,2,0),2)</f>
        <v>25</v>
      </c>
      <c r="K200" s="9" t="s">
        <v>245</v>
      </c>
      <c r="L200" s="8" t="s">
        <v>50</v>
      </c>
      <c r="M200" s="22" t="str">
        <f>VLOOKUP(L200,特性!B:C,2,0)</f>
        <v>100</v>
      </c>
      <c r="N200" s="1" t="str">
        <f t="shared" si="11"/>
        <v>QC10050425100111</v>
      </c>
      <c r="O200" s="1" t="b">
        <f t="shared" si="12"/>
        <v>0</v>
      </c>
      <c r="P200" s="24">
        <v>34</v>
      </c>
      <c r="R200" s="8" t="s">
        <v>548</v>
      </c>
      <c r="S200" s="1" t="s">
        <v>54</v>
      </c>
      <c r="T200" s="1">
        <v>1</v>
      </c>
      <c r="V200" s="25" t="s">
        <v>545</v>
      </c>
    </row>
    <row r="201" spans="1:22" ht="15" x14ac:dyDescent="0.25">
      <c r="A201" s="1">
        <v>201</v>
      </c>
      <c r="B201" s="6" t="s">
        <v>549</v>
      </c>
      <c r="C201" s="8" t="s">
        <v>549</v>
      </c>
      <c r="D201" s="8" t="s">
        <v>5</v>
      </c>
      <c r="E201" s="30" t="str">
        <f>VLOOKUP(D201,商品分类!B:C,2,0)</f>
        <v>110</v>
      </c>
      <c r="F201" s="8" t="s">
        <v>550</v>
      </c>
      <c r="G201" s="30" t="str">
        <f>VLOOKUP(F201,品牌!A:B,2,0)</f>
        <v>SZY</v>
      </c>
      <c r="H201" s="1" t="s">
        <v>50</v>
      </c>
      <c r="I201" s="1" t="str">
        <f t="shared" si="10"/>
        <v>水之雨默认</v>
      </c>
      <c r="J201" s="1" t="str">
        <f>RIGHT(VLOOKUP(I201,品牌下细分类_系列!F:G,2,0),2)</f>
        <v>10</v>
      </c>
      <c r="K201" s="9" t="s">
        <v>539</v>
      </c>
      <c r="L201" s="8" t="s">
        <v>50</v>
      </c>
      <c r="M201" s="22" t="str">
        <f>VLOOKUP(L201,特性!B:C,2,0)</f>
        <v>100</v>
      </c>
      <c r="N201" s="1" t="str">
        <f t="shared" si="11"/>
        <v>SZY1890110100110</v>
      </c>
      <c r="O201" s="1" t="b">
        <f t="shared" si="12"/>
        <v>0</v>
      </c>
      <c r="P201" s="24">
        <v>5.5</v>
      </c>
      <c r="R201" s="8" t="s">
        <v>540</v>
      </c>
      <c r="S201" s="1" t="s">
        <v>54</v>
      </c>
      <c r="T201" s="1">
        <v>1</v>
      </c>
      <c r="V201" s="25" t="s">
        <v>551</v>
      </c>
    </row>
    <row r="202" spans="1:22" ht="15" x14ac:dyDescent="0.25">
      <c r="A202" s="1">
        <v>202</v>
      </c>
      <c r="B202" s="6" t="s">
        <v>552</v>
      </c>
      <c r="C202" s="8" t="s">
        <v>552</v>
      </c>
      <c r="D202" s="8" t="s">
        <v>5</v>
      </c>
      <c r="E202" s="30" t="str">
        <f>VLOOKUP(D202,商品分类!B:C,2,0)</f>
        <v>110</v>
      </c>
      <c r="F202" s="8" t="s">
        <v>543</v>
      </c>
      <c r="G202" s="30" t="str">
        <f>VLOOKUP(F202,品牌!A:B,2,0)</f>
        <v>QC1</v>
      </c>
      <c r="H202" s="8" t="s">
        <v>538</v>
      </c>
      <c r="I202" s="1" t="str">
        <f t="shared" si="10"/>
        <v>雀巢纯净水</v>
      </c>
      <c r="J202" s="1" t="str">
        <f>RIGHT(VLOOKUP(I202,品牌下细分类_系列!F:G,2,0),2)</f>
        <v>20</v>
      </c>
      <c r="K202" s="9" t="s">
        <v>539</v>
      </c>
      <c r="L202" s="8" t="s">
        <v>50</v>
      </c>
      <c r="M202" s="22" t="str">
        <f>VLOOKUP(L202,特性!B:C,2,0)</f>
        <v>100</v>
      </c>
      <c r="N202" s="1" t="str">
        <f t="shared" si="11"/>
        <v>QC11890120100110</v>
      </c>
      <c r="O202" s="1" t="b">
        <f t="shared" si="12"/>
        <v>0</v>
      </c>
      <c r="P202" s="24">
        <v>12</v>
      </c>
      <c r="R202" s="8" t="s">
        <v>540</v>
      </c>
      <c r="S202" s="1" t="s">
        <v>54</v>
      </c>
      <c r="T202" s="1">
        <v>1</v>
      </c>
      <c r="V202" s="25" t="s">
        <v>553</v>
      </c>
    </row>
    <row r="203" spans="1:22" ht="15" x14ac:dyDescent="0.25">
      <c r="A203" s="1">
        <v>203</v>
      </c>
      <c r="B203" s="6" t="s">
        <v>554</v>
      </c>
      <c r="C203" s="8" t="s">
        <v>554</v>
      </c>
      <c r="D203" s="8" t="s">
        <v>5</v>
      </c>
      <c r="E203" s="30" t="str">
        <f>VLOOKUP(D203,商品分类!B:C,2,0)</f>
        <v>110</v>
      </c>
      <c r="F203" s="8" t="s">
        <v>543</v>
      </c>
      <c r="G203" s="30" t="str">
        <f>VLOOKUP(F203,品牌!A:B,2,0)</f>
        <v>QC1</v>
      </c>
      <c r="H203" s="8" t="s">
        <v>555</v>
      </c>
      <c r="I203" s="1" t="str">
        <f t="shared" si="10"/>
        <v>雀巢矿物质水</v>
      </c>
      <c r="J203" s="1" t="str">
        <f>RIGHT(VLOOKUP(I203,品牌下细分类_系列!F:G,2,0),2)</f>
        <v>15</v>
      </c>
      <c r="K203" s="9" t="s">
        <v>539</v>
      </c>
      <c r="L203" s="8" t="s">
        <v>50</v>
      </c>
      <c r="M203" s="22" t="str">
        <f>VLOOKUP(L203,特性!B:C,2,0)</f>
        <v>100</v>
      </c>
      <c r="N203" s="1" t="str">
        <f t="shared" si="11"/>
        <v>QC11890115100110</v>
      </c>
      <c r="O203" s="1" t="b">
        <f t="shared" si="12"/>
        <v>0</v>
      </c>
      <c r="P203" s="24">
        <v>14</v>
      </c>
      <c r="R203" s="8" t="s">
        <v>540</v>
      </c>
      <c r="S203" s="1" t="s">
        <v>54</v>
      </c>
      <c r="T203" s="1">
        <v>1</v>
      </c>
      <c r="V203" s="25" t="s">
        <v>553</v>
      </c>
    </row>
    <row r="204" spans="1:22" ht="15" x14ac:dyDescent="0.25">
      <c r="A204" s="1">
        <v>204</v>
      </c>
      <c r="B204" s="6" t="s">
        <v>556</v>
      </c>
      <c r="C204" s="8" t="s">
        <v>556</v>
      </c>
      <c r="D204" s="8" t="s">
        <v>5</v>
      </c>
      <c r="E204" s="30" t="str">
        <f>VLOOKUP(D204,商品分类!B:C,2,0)</f>
        <v>110</v>
      </c>
      <c r="F204" s="8" t="s">
        <v>557</v>
      </c>
      <c r="G204" s="30" t="str">
        <f>VLOOKUP(F204,品牌!A:B,2,0)</f>
        <v>WHH</v>
      </c>
      <c r="H204" s="8" t="s">
        <v>558</v>
      </c>
      <c r="I204" s="1" t="str">
        <f t="shared" si="10"/>
        <v>娃哈哈饮用纯净水</v>
      </c>
      <c r="J204" s="1" t="str">
        <f>RIGHT(VLOOKUP(I204,品牌下细分类_系列!F:G,2,0),2)</f>
        <v>20</v>
      </c>
      <c r="K204" s="9" t="s">
        <v>210</v>
      </c>
      <c r="L204" s="8" t="s">
        <v>50</v>
      </c>
      <c r="M204" s="22" t="str">
        <f>VLOOKUP(L204,特性!B:C,2,0)</f>
        <v>100</v>
      </c>
      <c r="N204" s="1" t="str">
        <f t="shared" si="11"/>
        <v>WHH0190120100110</v>
      </c>
      <c r="O204" s="1" t="b">
        <f t="shared" si="12"/>
        <v>0</v>
      </c>
      <c r="P204" s="24">
        <v>8.5</v>
      </c>
      <c r="R204" s="8" t="s">
        <v>212</v>
      </c>
      <c r="S204" s="1" t="s">
        <v>54</v>
      </c>
      <c r="T204" s="1">
        <v>1</v>
      </c>
      <c r="V204" s="25" t="s">
        <v>559</v>
      </c>
    </row>
    <row r="205" spans="1:22" ht="15" x14ac:dyDescent="0.25">
      <c r="A205" s="1">
        <v>205</v>
      </c>
      <c r="B205" s="6" t="s">
        <v>560</v>
      </c>
      <c r="C205" s="8" t="s">
        <v>560</v>
      </c>
      <c r="D205" s="8" t="s">
        <v>5</v>
      </c>
      <c r="E205" s="30" t="str">
        <f>VLOOKUP(D205,商品分类!B:C,2,0)</f>
        <v>110</v>
      </c>
      <c r="F205" s="8" t="s">
        <v>557</v>
      </c>
      <c r="G205" s="30" t="str">
        <f>VLOOKUP(F205,品牌!A:B,2,0)</f>
        <v>WHH</v>
      </c>
      <c r="H205" s="8" t="s">
        <v>555</v>
      </c>
      <c r="I205" s="1" t="str">
        <f t="shared" si="10"/>
        <v>娃哈哈矿物质水</v>
      </c>
      <c r="J205" s="1" t="str">
        <f>RIGHT(VLOOKUP(I205,品牌下细分类_系列!F:G,2,0),2)</f>
        <v>30</v>
      </c>
      <c r="K205" s="9" t="s">
        <v>210</v>
      </c>
      <c r="L205" s="8" t="s">
        <v>50</v>
      </c>
      <c r="M205" s="22" t="str">
        <f>VLOOKUP(L205,特性!B:C,2,0)</f>
        <v>100</v>
      </c>
      <c r="N205" s="1" t="str">
        <f t="shared" si="11"/>
        <v>WHH0190130100110</v>
      </c>
      <c r="O205" s="1" t="b">
        <f t="shared" si="12"/>
        <v>0</v>
      </c>
      <c r="P205" s="24">
        <v>9</v>
      </c>
      <c r="R205" s="8" t="s">
        <v>212</v>
      </c>
      <c r="S205" s="1" t="s">
        <v>54</v>
      </c>
      <c r="T205" s="1">
        <v>1</v>
      </c>
      <c r="V205" s="25" t="s">
        <v>559</v>
      </c>
    </row>
    <row r="206" spans="1:22" ht="15" x14ac:dyDescent="0.25">
      <c r="A206" s="1">
        <v>206</v>
      </c>
      <c r="B206" s="6" t="s">
        <v>561</v>
      </c>
      <c r="C206" s="8" t="s">
        <v>562</v>
      </c>
      <c r="D206" s="1" t="s">
        <v>7</v>
      </c>
      <c r="E206" s="30" t="str">
        <f>VLOOKUP(D206,商品分类!B:C,2,0)</f>
        <v>111</v>
      </c>
      <c r="F206" s="8" t="s">
        <v>563</v>
      </c>
      <c r="G206" s="30" t="str">
        <f>VLOOKUP(F206,品牌!A:B,2,0)</f>
        <v>YZ1</v>
      </c>
      <c r="H206" s="8" t="s">
        <v>564</v>
      </c>
      <c r="I206" s="1" t="str">
        <f t="shared" si="10"/>
        <v>延中盐汽水</v>
      </c>
      <c r="J206" s="1" t="str">
        <f>RIGHT(VLOOKUP(I206,品牌下细分类_系列!F:G,2,0),2)</f>
        <v>15</v>
      </c>
      <c r="K206" s="9" t="s">
        <v>443</v>
      </c>
      <c r="L206" s="8" t="s">
        <v>50</v>
      </c>
      <c r="M206" s="22" t="str">
        <f>VLOOKUP(L206,特性!B:C,2,0)</f>
        <v>100</v>
      </c>
      <c r="N206" s="1" t="str">
        <f t="shared" si="11"/>
        <v>YZ16002415100111</v>
      </c>
      <c r="O206" s="1" t="b">
        <f t="shared" si="12"/>
        <v>0</v>
      </c>
      <c r="P206" s="26">
        <v>32</v>
      </c>
      <c r="R206" s="8" t="s">
        <v>444</v>
      </c>
      <c r="S206" s="1" t="s">
        <v>54</v>
      </c>
      <c r="T206" s="1">
        <v>1</v>
      </c>
      <c r="V206" s="25" t="s">
        <v>565</v>
      </c>
    </row>
    <row r="207" spans="1:22" ht="15" x14ac:dyDescent="0.25">
      <c r="A207" s="1">
        <v>207</v>
      </c>
      <c r="B207" s="6" t="s">
        <v>566</v>
      </c>
      <c r="C207" s="8" t="s">
        <v>566</v>
      </c>
      <c r="D207" s="8" t="s">
        <v>7</v>
      </c>
      <c r="E207" s="30" t="str">
        <f>VLOOKUP(D207,商品分类!B:C,2,0)</f>
        <v>111</v>
      </c>
      <c r="F207" s="8" t="s">
        <v>567</v>
      </c>
      <c r="G207" s="30" t="str">
        <f>VLOOKUP(F207,品牌!A:B,2,0)</f>
        <v>LWL</v>
      </c>
      <c r="H207" s="8" t="s">
        <v>528</v>
      </c>
      <c r="I207" s="1" t="str">
        <f t="shared" si="10"/>
        <v>兰维乐矿泉水</v>
      </c>
      <c r="J207" s="1" t="str">
        <f>RIGHT(VLOOKUP(I207,品牌下细分类_系列!F:G,2,0),2)</f>
        <v>15</v>
      </c>
      <c r="K207" s="9" t="s">
        <v>568</v>
      </c>
      <c r="L207" s="8" t="s">
        <v>50</v>
      </c>
      <c r="M207" s="22" t="str">
        <f>VLOOKUP(L207,特性!B:C,2,0)</f>
        <v>100</v>
      </c>
      <c r="N207" s="1" t="str">
        <f t="shared" si="11"/>
        <v>LWL0100115100111</v>
      </c>
      <c r="O207" s="1" t="b">
        <f t="shared" si="12"/>
        <v>0</v>
      </c>
      <c r="P207" s="26">
        <v>55</v>
      </c>
      <c r="R207" s="8" t="s">
        <v>569</v>
      </c>
      <c r="S207" s="1" t="s">
        <v>54</v>
      </c>
      <c r="T207" s="1">
        <v>1</v>
      </c>
      <c r="V207" s="25" t="s">
        <v>570</v>
      </c>
    </row>
    <row r="208" spans="1:22" ht="15" x14ac:dyDescent="0.25">
      <c r="A208" s="1">
        <v>208</v>
      </c>
      <c r="B208" s="6" t="s">
        <v>571</v>
      </c>
      <c r="C208" s="8" t="s">
        <v>571</v>
      </c>
      <c r="D208" s="1" t="s">
        <v>7</v>
      </c>
      <c r="E208" s="30" t="str">
        <f>VLOOKUP(D208,商品分类!B:C,2,0)</f>
        <v>111</v>
      </c>
      <c r="F208" s="8" t="s">
        <v>572</v>
      </c>
      <c r="G208" s="30" t="str">
        <f>VLOOKUP(F208,品牌!A:B,2,0)</f>
        <v>QCS</v>
      </c>
      <c r="H208" s="8" t="s">
        <v>573</v>
      </c>
      <c r="I208" s="1" t="str">
        <f t="shared" si="10"/>
        <v>屈臣氏蒸馏水</v>
      </c>
      <c r="J208" s="1" t="str">
        <f>RIGHT(VLOOKUP(I208,品牌下细分类_系列!F:G,2,0),2)</f>
        <v>10</v>
      </c>
      <c r="K208" s="9" t="s">
        <v>574</v>
      </c>
      <c r="L208" s="8" t="s">
        <v>50</v>
      </c>
      <c r="M208" s="22" t="str">
        <f>VLOOKUP(L208,特性!B:C,2,0)</f>
        <v>100</v>
      </c>
      <c r="N208" s="1" t="str">
        <f t="shared" si="11"/>
        <v>QCS2803510100111</v>
      </c>
      <c r="O208" s="1" t="b">
        <f t="shared" si="12"/>
        <v>0</v>
      </c>
      <c r="P208" s="26">
        <v>50</v>
      </c>
      <c r="R208" s="8" t="s">
        <v>575</v>
      </c>
      <c r="S208" s="1" t="s">
        <v>54</v>
      </c>
      <c r="T208" s="1">
        <v>1</v>
      </c>
      <c r="V208" s="25" t="s">
        <v>576</v>
      </c>
    </row>
    <row r="209" spans="1:22" ht="15" x14ac:dyDescent="0.25">
      <c r="A209" s="1">
        <v>209</v>
      </c>
      <c r="B209" s="6" t="s">
        <v>577</v>
      </c>
      <c r="C209" s="8" t="s">
        <v>577</v>
      </c>
      <c r="D209" s="1" t="s">
        <v>7</v>
      </c>
      <c r="E209" s="30" t="str">
        <f>VLOOKUP(D209,商品分类!B:C,2,0)</f>
        <v>111</v>
      </c>
      <c r="F209" s="8" t="s">
        <v>572</v>
      </c>
      <c r="G209" s="30" t="str">
        <f>VLOOKUP(F209,品牌!A:B,2,0)</f>
        <v>QCS</v>
      </c>
      <c r="H209" s="8" t="s">
        <v>573</v>
      </c>
      <c r="I209" s="1" t="str">
        <f t="shared" si="10"/>
        <v>屈臣氏蒸馏水</v>
      </c>
      <c r="J209" s="1" t="str">
        <f>RIGHT(VLOOKUP(I209,品牌下细分类_系列!F:G,2,0),2)</f>
        <v>10</v>
      </c>
      <c r="K209" s="9" t="s">
        <v>249</v>
      </c>
      <c r="L209" s="8" t="s">
        <v>50</v>
      </c>
      <c r="M209" s="22" t="str">
        <f>VLOOKUP(L209,特性!B:C,2,0)</f>
        <v>100</v>
      </c>
      <c r="N209" s="1" t="str">
        <f t="shared" si="11"/>
        <v>QCS4002410100111</v>
      </c>
      <c r="O209" s="1" t="b">
        <f t="shared" si="12"/>
        <v>0</v>
      </c>
      <c r="P209" s="26">
        <v>45</v>
      </c>
      <c r="R209" s="8" t="s">
        <v>578</v>
      </c>
      <c r="S209" s="1" t="s">
        <v>54</v>
      </c>
      <c r="T209" s="1">
        <v>1</v>
      </c>
      <c r="V209" s="25" t="s">
        <v>576</v>
      </c>
    </row>
    <row r="210" spans="1:22" ht="15" x14ac:dyDescent="0.25">
      <c r="A210" s="1">
        <v>210</v>
      </c>
      <c r="B210" s="6" t="s">
        <v>579</v>
      </c>
      <c r="C210" s="8" t="s">
        <v>579</v>
      </c>
      <c r="D210" s="1" t="s">
        <v>7</v>
      </c>
      <c r="E210" s="30" t="str">
        <f>VLOOKUP(D210,商品分类!B:C,2,0)</f>
        <v>111</v>
      </c>
      <c r="F210" s="8" t="s">
        <v>572</v>
      </c>
      <c r="G210" s="30" t="str">
        <f>VLOOKUP(F210,品牌!A:B,2,0)</f>
        <v>QCS</v>
      </c>
      <c r="H210" s="8" t="s">
        <v>555</v>
      </c>
      <c r="I210" s="1" t="str">
        <f t="shared" si="10"/>
        <v>屈臣氏矿物质水</v>
      </c>
      <c r="J210" s="1" t="str">
        <f>RIGHT(VLOOKUP(I210,品牌下细分类_系列!F:G,2,0),2)</f>
        <v>30</v>
      </c>
      <c r="K210" s="9" t="s">
        <v>249</v>
      </c>
      <c r="L210" s="8" t="s">
        <v>50</v>
      </c>
      <c r="M210" s="22" t="str">
        <f>VLOOKUP(L210,特性!B:C,2,0)</f>
        <v>100</v>
      </c>
      <c r="N210" s="1" t="str">
        <f t="shared" si="11"/>
        <v>QCS4002430100111</v>
      </c>
      <c r="O210" s="1" t="b">
        <f t="shared" si="12"/>
        <v>0</v>
      </c>
      <c r="P210" s="26">
        <v>45</v>
      </c>
      <c r="R210" s="8" t="s">
        <v>578</v>
      </c>
      <c r="S210" s="1" t="s">
        <v>54</v>
      </c>
      <c r="T210" s="1">
        <v>1</v>
      </c>
      <c r="V210" s="25" t="s">
        <v>576</v>
      </c>
    </row>
    <row r="211" spans="1:22" ht="15" x14ac:dyDescent="0.25">
      <c r="A211" s="1">
        <v>211</v>
      </c>
      <c r="B211" s="6" t="s">
        <v>580</v>
      </c>
      <c r="C211" s="8" t="s">
        <v>580</v>
      </c>
      <c r="D211" s="1" t="s">
        <v>7</v>
      </c>
      <c r="E211" s="30" t="str">
        <f>VLOOKUP(D211,商品分类!B:C,2,0)</f>
        <v>111</v>
      </c>
      <c r="F211" s="8" t="s">
        <v>572</v>
      </c>
      <c r="G211" s="30" t="str">
        <f>VLOOKUP(F211,品牌!A:B,2,0)</f>
        <v>QCS</v>
      </c>
      <c r="H211" s="8" t="s">
        <v>573</v>
      </c>
      <c r="I211" s="1" t="str">
        <f t="shared" si="10"/>
        <v>屈臣氏蒸馏水</v>
      </c>
      <c r="J211" s="1" t="str">
        <f>RIGHT(VLOOKUP(I211,品牌下细分类_系列!F:G,2,0),2)</f>
        <v>10</v>
      </c>
      <c r="K211" s="9" t="s">
        <v>443</v>
      </c>
      <c r="L211" s="8" t="s">
        <v>50</v>
      </c>
      <c r="M211" s="22" t="str">
        <f>VLOOKUP(L211,特性!B:C,2,0)</f>
        <v>100</v>
      </c>
      <c r="N211" s="1" t="str">
        <f t="shared" si="11"/>
        <v>QCS6002410100111</v>
      </c>
      <c r="O211" s="1" t="b">
        <f t="shared" si="12"/>
        <v>0</v>
      </c>
      <c r="P211" s="26">
        <v>60</v>
      </c>
      <c r="R211" s="8" t="s">
        <v>444</v>
      </c>
      <c r="S211" s="1" t="s">
        <v>54</v>
      </c>
      <c r="T211" s="1">
        <v>1</v>
      </c>
      <c r="V211" s="25" t="s">
        <v>576</v>
      </c>
    </row>
    <row r="212" spans="1:22" ht="15" x14ac:dyDescent="0.25">
      <c r="A212" s="1">
        <v>212</v>
      </c>
      <c r="B212" s="6" t="s">
        <v>581</v>
      </c>
      <c r="C212" s="8" t="s">
        <v>581</v>
      </c>
      <c r="D212" s="1" t="s">
        <v>7</v>
      </c>
      <c r="E212" s="30" t="str">
        <f>VLOOKUP(D212,商品分类!B:C,2,0)</f>
        <v>111</v>
      </c>
      <c r="F212" s="8" t="s">
        <v>572</v>
      </c>
      <c r="G212" s="30" t="str">
        <f>VLOOKUP(F212,品牌!A:B,2,0)</f>
        <v>QCS</v>
      </c>
      <c r="H212" s="8" t="s">
        <v>555</v>
      </c>
      <c r="I212" s="1" t="str">
        <f t="shared" si="10"/>
        <v>屈臣氏矿物质水</v>
      </c>
      <c r="J212" s="1" t="str">
        <f>RIGHT(VLOOKUP(I212,品牌下细分类_系列!F:G,2,0),2)</f>
        <v>30</v>
      </c>
      <c r="K212" s="9" t="s">
        <v>443</v>
      </c>
      <c r="L212" s="8" t="s">
        <v>50</v>
      </c>
      <c r="M212" s="22" t="str">
        <f>VLOOKUP(L212,特性!B:C,2,0)</f>
        <v>100</v>
      </c>
      <c r="N212" s="1" t="str">
        <f t="shared" si="11"/>
        <v>QCS6002430100111</v>
      </c>
      <c r="O212" s="1" t="b">
        <f t="shared" si="12"/>
        <v>0</v>
      </c>
      <c r="P212" s="26">
        <v>60</v>
      </c>
      <c r="R212" s="8" t="s">
        <v>444</v>
      </c>
      <c r="S212" s="1" t="s">
        <v>54</v>
      </c>
      <c r="T212" s="1">
        <v>1</v>
      </c>
      <c r="V212" s="25" t="s">
        <v>576</v>
      </c>
    </row>
    <row r="213" spans="1:22" ht="15" x14ac:dyDescent="0.25">
      <c r="A213" s="1">
        <v>213</v>
      </c>
      <c r="B213" s="6" t="s">
        <v>582</v>
      </c>
      <c r="C213" s="8" t="s">
        <v>582</v>
      </c>
      <c r="D213" s="1" t="s">
        <v>7</v>
      </c>
      <c r="E213" s="30" t="str">
        <f>VLOOKUP(D213,商品分类!B:C,2,0)</f>
        <v>111</v>
      </c>
      <c r="F213" s="8" t="s">
        <v>572</v>
      </c>
      <c r="G213" s="30" t="str">
        <f>VLOOKUP(F213,品牌!A:B,2,0)</f>
        <v>QCS</v>
      </c>
      <c r="H213" s="8" t="s">
        <v>573</v>
      </c>
      <c r="I213" s="1" t="str">
        <f t="shared" si="10"/>
        <v>屈臣氏蒸馏水</v>
      </c>
      <c r="J213" s="1" t="str">
        <f>RIGHT(VLOOKUP(I213,品牌下细分类_系列!F:G,2,0),2)</f>
        <v>10</v>
      </c>
      <c r="K213" s="9" t="s">
        <v>498</v>
      </c>
      <c r="L213" s="8" t="s">
        <v>50</v>
      </c>
      <c r="M213" s="22" t="str">
        <f>VLOOKUP(L213,特性!B:C,2,0)</f>
        <v>100</v>
      </c>
      <c r="N213" s="1" t="str">
        <f t="shared" si="11"/>
        <v>QCS0450410100111</v>
      </c>
      <c r="O213" s="1" t="b">
        <f t="shared" si="12"/>
        <v>0</v>
      </c>
      <c r="P213" s="26">
        <v>46</v>
      </c>
      <c r="R213" s="8" t="s">
        <v>499</v>
      </c>
      <c r="S213" s="1" t="s">
        <v>54</v>
      </c>
      <c r="T213" s="1">
        <v>1</v>
      </c>
      <c r="V213" s="25" t="s">
        <v>576</v>
      </c>
    </row>
    <row r="214" spans="1:22" ht="15" x14ac:dyDescent="0.25">
      <c r="A214" s="1">
        <v>214</v>
      </c>
      <c r="B214" s="6" t="s">
        <v>583</v>
      </c>
      <c r="C214" s="8" t="s">
        <v>583</v>
      </c>
      <c r="D214" s="1" t="s">
        <v>7</v>
      </c>
      <c r="E214" s="30" t="str">
        <f>VLOOKUP(D214,商品分类!B:C,2,0)</f>
        <v>111</v>
      </c>
      <c r="F214" s="8" t="s">
        <v>572</v>
      </c>
      <c r="G214" s="30" t="str">
        <f>VLOOKUP(F214,品牌!A:B,2,0)</f>
        <v>QCS</v>
      </c>
      <c r="H214" s="8" t="s">
        <v>555</v>
      </c>
      <c r="I214" s="1" t="str">
        <f t="shared" si="10"/>
        <v>屈臣氏矿物质水</v>
      </c>
      <c r="J214" s="1" t="str">
        <f>RIGHT(VLOOKUP(I214,品牌下细分类_系列!F:G,2,0),2)</f>
        <v>30</v>
      </c>
      <c r="K214" s="9" t="s">
        <v>498</v>
      </c>
      <c r="L214" s="8" t="s">
        <v>50</v>
      </c>
      <c r="M214" s="22" t="str">
        <f>VLOOKUP(L214,特性!B:C,2,0)</f>
        <v>100</v>
      </c>
      <c r="N214" s="1" t="str">
        <f t="shared" si="11"/>
        <v>QCS0450430100111</v>
      </c>
      <c r="O214" s="1" t="b">
        <f t="shared" si="12"/>
        <v>0</v>
      </c>
      <c r="P214" s="26">
        <v>46</v>
      </c>
      <c r="R214" s="8" t="s">
        <v>499</v>
      </c>
      <c r="S214" s="1" t="s">
        <v>54</v>
      </c>
      <c r="T214" s="1">
        <v>1</v>
      </c>
      <c r="V214" s="25" t="s">
        <v>576</v>
      </c>
    </row>
    <row r="215" spans="1:22" ht="15" x14ac:dyDescent="0.25">
      <c r="A215" s="1">
        <v>218</v>
      </c>
      <c r="B215" s="6" t="s">
        <v>590</v>
      </c>
      <c r="C215" s="8" t="s">
        <v>590</v>
      </c>
      <c r="D215" s="1" t="s">
        <v>11</v>
      </c>
      <c r="E215" s="30" t="str">
        <f>VLOOKUP(D215,商品分类!B:C,2,0)</f>
        <v>113</v>
      </c>
      <c r="F215" s="8" t="s">
        <v>572</v>
      </c>
      <c r="G215" s="30" t="str">
        <f>VLOOKUP(F215,品牌!A:B,2,0)</f>
        <v>QCS</v>
      </c>
      <c r="H215" s="8" t="s">
        <v>585</v>
      </c>
      <c r="I215" s="1" t="str">
        <f t="shared" si="10"/>
        <v>屈臣氏苏打水</v>
      </c>
      <c r="J215" s="1" t="str">
        <f>RIGHT(VLOOKUP(I215,品牌下细分类_系列!F:G,2,0),2)</f>
        <v>20</v>
      </c>
      <c r="K215" s="9" t="s">
        <v>380</v>
      </c>
      <c r="L215" s="8" t="s">
        <v>591</v>
      </c>
      <c r="M215" s="22" t="str">
        <f>VLOOKUP(L215,特性!B:C,2,0)</f>
        <v>168</v>
      </c>
      <c r="N215" s="1" t="str">
        <f t="shared" si="11"/>
        <v>QCS3302420168113</v>
      </c>
      <c r="O215" s="1" t="b">
        <f t="shared" si="12"/>
        <v>0</v>
      </c>
      <c r="P215" s="26">
        <v>80.5</v>
      </c>
      <c r="R215" s="8" t="s">
        <v>544</v>
      </c>
      <c r="S215" s="1" t="s">
        <v>54</v>
      </c>
      <c r="T215" s="1">
        <v>1</v>
      </c>
      <c r="V215" s="25" t="s">
        <v>576</v>
      </c>
    </row>
    <row r="216" spans="1:22" ht="15" x14ac:dyDescent="0.25">
      <c r="A216" s="1">
        <v>219</v>
      </c>
      <c r="B216" s="6" t="s">
        <v>592</v>
      </c>
      <c r="C216" s="8" t="s">
        <v>592</v>
      </c>
      <c r="D216" s="1" t="s">
        <v>11</v>
      </c>
      <c r="E216" s="30" t="str">
        <f>VLOOKUP(D216,商品分类!B:C,2,0)</f>
        <v>113</v>
      </c>
      <c r="F216" s="8" t="s">
        <v>572</v>
      </c>
      <c r="G216" s="30" t="str">
        <f>VLOOKUP(F216,品牌!A:B,2,0)</f>
        <v>QCS</v>
      </c>
      <c r="H216" s="8" t="s">
        <v>593</v>
      </c>
      <c r="I216" s="1" t="str">
        <f t="shared" si="10"/>
        <v>屈臣氏新奇士</v>
      </c>
      <c r="J216" s="1" t="str">
        <f>RIGHT(VLOOKUP(I216,品牌下细分类_系列!F:G,2,0),2)</f>
        <v>35</v>
      </c>
      <c r="K216" s="9" t="s">
        <v>380</v>
      </c>
      <c r="L216" s="1" t="s">
        <v>89</v>
      </c>
      <c r="M216" s="22" t="str">
        <f>VLOOKUP(L216,特性!B:C,2,0)</f>
        <v>120</v>
      </c>
      <c r="N216" s="1" t="str">
        <f t="shared" si="11"/>
        <v>QCS3302435120113</v>
      </c>
      <c r="O216" s="1" t="b">
        <f t="shared" si="12"/>
        <v>0</v>
      </c>
      <c r="P216" s="26">
        <v>69.5</v>
      </c>
      <c r="R216" s="8" t="s">
        <v>544</v>
      </c>
      <c r="S216" s="1" t="s">
        <v>54</v>
      </c>
      <c r="T216" s="1">
        <v>1</v>
      </c>
      <c r="V216" s="25" t="s">
        <v>576</v>
      </c>
    </row>
    <row r="217" spans="1:22" ht="15" x14ac:dyDescent="0.25">
      <c r="A217" s="1">
        <v>220</v>
      </c>
      <c r="B217" s="6" t="s">
        <v>594</v>
      </c>
      <c r="C217" s="8" t="s">
        <v>594</v>
      </c>
      <c r="D217" s="1" t="s">
        <v>11</v>
      </c>
      <c r="E217" s="30" t="str">
        <f>VLOOKUP(D217,商品分类!B:C,2,0)</f>
        <v>113</v>
      </c>
      <c r="F217" s="8" t="s">
        <v>572</v>
      </c>
      <c r="G217" s="30" t="str">
        <f>VLOOKUP(F217,品牌!A:B,2,0)</f>
        <v>QCS</v>
      </c>
      <c r="H217" s="8" t="s">
        <v>593</v>
      </c>
      <c r="I217" s="1" t="str">
        <f t="shared" si="10"/>
        <v>屈臣氏新奇士</v>
      </c>
      <c r="J217" s="1" t="str">
        <f>RIGHT(VLOOKUP(I217,品牌下细分类_系列!F:G,2,0),2)</f>
        <v>35</v>
      </c>
      <c r="K217" s="9" t="s">
        <v>595</v>
      </c>
      <c r="L217" s="1" t="s">
        <v>89</v>
      </c>
      <c r="M217" s="22" t="str">
        <f>VLOOKUP(L217,特性!B:C,2,0)</f>
        <v>120</v>
      </c>
      <c r="N217" s="1" t="str">
        <f t="shared" si="11"/>
        <v>QCS3801535120113</v>
      </c>
      <c r="O217" s="1" t="b">
        <f t="shared" si="12"/>
        <v>0</v>
      </c>
      <c r="P217" s="26">
        <v>38</v>
      </c>
      <c r="R217" s="8" t="s">
        <v>596</v>
      </c>
      <c r="S217" s="1" t="s">
        <v>54</v>
      </c>
      <c r="T217" s="1">
        <v>1</v>
      </c>
      <c r="V217" s="25" t="s">
        <v>576</v>
      </c>
    </row>
    <row r="218" spans="1:22" ht="15" x14ac:dyDescent="0.25">
      <c r="A218" s="1">
        <v>221</v>
      </c>
      <c r="B218" s="6" t="s">
        <v>597</v>
      </c>
      <c r="C218" s="8" t="s">
        <v>597</v>
      </c>
      <c r="D218" s="1" t="s">
        <v>11</v>
      </c>
      <c r="E218" s="30" t="str">
        <f>VLOOKUP(D218,商品分类!B:C,2,0)</f>
        <v>113</v>
      </c>
      <c r="F218" s="8" t="s">
        <v>572</v>
      </c>
      <c r="G218" s="30" t="str">
        <f>VLOOKUP(F218,品牌!A:B,2,0)</f>
        <v>QCS</v>
      </c>
      <c r="H218" s="8" t="s">
        <v>593</v>
      </c>
      <c r="I218" s="1" t="str">
        <f t="shared" si="10"/>
        <v>屈臣氏新奇士</v>
      </c>
      <c r="J218" s="1" t="str">
        <f>RIGHT(VLOOKUP(I218,品牌下细分类_系列!F:G,2,0),2)</f>
        <v>35</v>
      </c>
      <c r="K218" s="9" t="s">
        <v>595</v>
      </c>
      <c r="L218" s="8" t="s">
        <v>97</v>
      </c>
      <c r="M218" s="22" t="str">
        <f>VLOOKUP(L218,特性!B:C,2,0)</f>
        <v>143</v>
      </c>
      <c r="N218" s="1" t="str">
        <f t="shared" si="11"/>
        <v>QCS3801535143113</v>
      </c>
      <c r="O218" s="1" t="b">
        <f t="shared" si="12"/>
        <v>0</v>
      </c>
      <c r="P218" s="26">
        <v>38</v>
      </c>
      <c r="R218" s="8" t="s">
        <v>596</v>
      </c>
      <c r="S218" s="1" t="s">
        <v>54</v>
      </c>
      <c r="T218" s="1">
        <v>1</v>
      </c>
      <c r="V218" s="25" t="s">
        <v>576</v>
      </c>
    </row>
    <row r="219" spans="1:22" ht="15" x14ac:dyDescent="0.25">
      <c r="A219" s="1">
        <v>222</v>
      </c>
      <c r="B219" s="6" t="s">
        <v>598</v>
      </c>
      <c r="C219" s="8" t="s">
        <v>598</v>
      </c>
      <c r="D219" s="1" t="s">
        <v>11</v>
      </c>
      <c r="E219" s="30" t="str">
        <f>VLOOKUP(D219,商品分类!B:C,2,0)</f>
        <v>113</v>
      </c>
      <c r="F219" s="8" t="s">
        <v>572</v>
      </c>
      <c r="G219" s="30" t="str">
        <f>VLOOKUP(F219,品牌!A:B,2,0)</f>
        <v>QCS</v>
      </c>
      <c r="H219" s="8" t="s">
        <v>593</v>
      </c>
      <c r="I219" s="1" t="str">
        <f t="shared" si="10"/>
        <v>屈臣氏新奇士</v>
      </c>
      <c r="J219" s="1" t="str">
        <f>RIGHT(VLOOKUP(I219,品牌下细分类_系列!F:G,2,0),2)</f>
        <v>35</v>
      </c>
      <c r="K219" s="9" t="s">
        <v>595</v>
      </c>
      <c r="L219" s="8" t="s">
        <v>599</v>
      </c>
      <c r="M219" s="22" t="str">
        <f>VLOOKUP(L219,特性!B:C,2,0)</f>
        <v>169</v>
      </c>
      <c r="N219" s="1" t="str">
        <f t="shared" si="11"/>
        <v>QCS3801535169113</v>
      </c>
      <c r="O219" s="1" t="b">
        <f t="shared" si="12"/>
        <v>0</v>
      </c>
      <c r="P219" s="26">
        <v>38</v>
      </c>
      <c r="R219" s="8" t="s">
        <v>596</v>
      </c>
      <c r="S219" s="1" t="s">
        <v>54</v>
      </c>
      <c r="T219" s="1">
        <v>1</v>
      </c>
      <c r="V219" s="25" t="s">
        <v>576</v>
      </c>
    </row>
    <row r="220" spans="1:22" ht="15" x14ac:dyDescent="0.25">
      <c r="A220" s="1">
        <v>223</v>
      </c>
      <c r="B220" s="6" t="s">
        <v>600</v>
      </c>
      <c r="C220" s="8" t="s">
        <v>600</v>
      </c>
      <c r="D220" s="1" t="s">
        <v>11</v>
      </c>
      <c r="E220" s="30" t="str">
        <f>VLOOKUP(D220,商品分类!B:C,2,0)</f>
        <v>113</v>
      </c>
      <c r="F220" s="8" t="s">
        <v>572</v>
      </c>
      <c r="G220" s="30" t="str">
        <f>VLOOKUP(F220,品牌!A:B,2,0)</f>
        <v>QCS</v>
      </c>
      <c r="H220" s="8" t="s">
        <v>593</v>
      </c>
      <c r="I220" s="1" t="str">
        <f t="shared" si="10"/>
        <v>屈臣氏新奇士</v>
      </c>
      <c r="J220" s="1" t="str">
        <f>RIGHT(VLOOKUP(I220,品牌下细分类_系列!F:G,2,0),2)</f>
        <v>35</v>
      </c>
      <c r="K220" s="9" t="s">
        <v>595</v>
      </c>
      <c r="L220" s="8" t="s">
        <v>601</v>
      </c>
      <c r="M220" s="22" t="str">
        <f>VLOOKUP(L220,特性!B:C,2,0)</f>
        <v>170</v>
      </c>
      <c r="N220" s="1" t="str">
        <f t="shared" si="11"/>
        <v>QCS3801535170113</v>
      </c>
      <c r="O220" s="1" t="b">
        <f t="shared" si="12"/>
        <v>0</v>
      </c>
      <c r="P220" s="26">
        <v>38</v>
      </c>
      <c r="R220" s="8" t="s">
        <v>596</v>
      </c>
      <c r="S220" s="1" t="s">
        <v>54</v>
      </c>
      <c r="T220" s="1">
        <v>1</v>
      </c>
      <c r="V220" s="25" t="s">
        <v>576</v>
      </c>
    </row>
    <row r="221" spans="1:22" ht="15" x14ac:dyDescent="0.25">
      <c r="A221" s="1">
        <v>224</v>
      </c>
      <c r="B221" s="6" t="s">
        <v>602</v>
      </c>
      <c r="C221" s="8" t="s">
        <v>602</v>
      </c>
      <c r="D221" s="1" t="s">
        <v>11</v>
      </c>
      <c r="E221" s="30" t="str">
        <f>VLOOKUP(D221,商品分类!B:C,2,0)</f>
        <v>113</v>
      </c>
      <c r="F221" s="8" t="s">
        <v>572</v>
      </c>
      <c r="G221" s="30" t="str">
        <f>VLOOKUP(F221,品牌!A:B,2,0)</f>
        <v>QCS</v>
      </c>
      <c r="H221" s="8" t="s">
        <v>593</v>
      </c>
      <c r="I221" s="1" t="str">
        <f t="shared" si="10"/>
        <v>屈臣氏新奇士</v>
      </c>
      <c r="J221" s="1" t="str">
        <f>RIGHT(VLOOKUP(I221,品牌下细分类_系列!F:G,2,0),2)</f>
        <v>35</v>
      </c>
      <c r="K221" s="9" t="s">
        <v>595</v>
      </c>
      <c r="L221" s="8" t="s">
        <v>413</v>
      </c>
      <c r="M221" s="22" t="str">
        <f>VLOOKUP(L221,特性!B:C,2,0)</f>
        <v>146</v>
      </c>
      <c r="N221" s="1" t="str">
        <f t="shared" si="11"/>
        <v>QCS3801535146113</v>
      </c>
      <c r="O221" s="1" t="b">
        <f t="shared" si="12"/>
        <v>0</v>
      </c>
      <c r="P221" s="26">
        <v>38</v>
      </c>
      <c r="R221" s="8" t="s">
        <v>596</v>
      </c>
      <c r="S221" s="1" t="s">
        <v>54</v>
      </c>
      <c r="T221" s="1">
        <v>1</v>
      </c>
      <c r="V221" s="25" t="s">
        <v>576</v>
      </c>
    </row>
    <row r="222" spans="1:22" ht="15" x14ac:dyDescent="0.25">
      <c r="A222" s="1">
        <v>225</v>
      </c>
      <c r="B222" s="6" t="s">
        <v>603</v>
      </c>
      <c r="C222" s="8" t="s">
        <v>603</v>
      </c>
      <c r="D222" s="1" t="s">
        <v>11</v>
      </c>
      <c r="E222" s="30" t="str">
        <f>VLOOKUP(D222,商品分类!B:C,2,0)</f>
        <v>113</v>
      </c>
      <c r="F222" s="8" t="s">
        <v>604</v>
      </c>
      <c r="G222" s="30" t="str">
        <f>VLOOKUP(F222,品牌!A:B,2,0)</f>
        <v>SK1</v>
      </c>
      <c r="H222" s="1" t="s">
        <v>50</v>
      </c>
      <c r="I222" s="1" t="str">
        <f t="shared" si="10"/>
        <v>SK默认</v>
      </c>
      <c r="J222" s="1" t="str">
        <f>RIGHT(VLOOKUP(I222,品牌下细分类_系列!F:G,2,0),2)</f>
        <v>10</v>
      </c>
      <c r="K222" s="9" t="s">
        <v>88</v>
      </c>
      <c r="L222" s="1" t="s">
        <v>89</v>
      </c>
      <c r="M222" s="22" t="str">
        <f>VLOOKUP(L222,特性!B:C,2,0)</f>
        <v>120</v>
      </c>
      <c r="N222" s="1" t="str">
        <f t="shared" si="11"/>
        <v>SK10011210120113</v>
      </c>
      <c r="O222" s="1" t="b">
        <f t="shared" si="12"/>
        <v>0</v>
      </c>
      <c r="P222" s="26">
        <v>100</v>
      </c>
      <c r="R222" s="8" t="s">
        <v>90</v>
      </c>
      <c r="S222" s="1" t="s">
        <v>54</v>
      </c>
      <c r="T222" s="1">
        <v>1</v>
      </c>
      <c r="V222" s="25" t="s">
        <v>605</v>
      </c>
    </row>
    <row r="223" spans="1:22" ht="15" x14ac:dyDescent="0.25">
      <c r="A223" s="1">
        <v>226</v>
      </c>
      <c r="B223" s="6" t="s">
        <v>606</v>
      </c>
      <c r="C223" s="8" t="s">
        <v>606</v>
      </c>
      <c r="D223" s="1" t="s">
        <v>11</v>
      </c>
      <c r="E223" s="30" t="str">
        <f>VLOOKUP(D223,商品分类!B:C,2,0)</f>
        <v>113</v>
      </c>
      <c r="F223" s="8" t="s">
        <v>604</v>
      </c>
      <c r="G223" s="30" t="str">
        <f>VLOOKUP(F223,品牌!A:B,2,0)</f>
        <v>SK1</v>
      </c>
      <c r="H223" s="1" t="s">
        <v>50</v>
      </c>
      <c r="I223" s="1" t="str">
        <f t="shared" si="10"/>
        <v>SK默认</v>
      </c>
      <c r="J223" s="1" t="str">
        <f>RIGHT(VLOOKUP(I223,品牌下细分类_系列!F:G,2,0),2)</f>
        <v>10</v>
      </c>
      <c r="K223" s="9" t="s">
        <v>88</v>
      </c>
      <c r="L223" s="8" t="s">
        <v>93</v>
      </c>
      <c r="M223" s="22" t="str">
        <f>VLOOKUP(L223,特性!B:C,2,0)</f>
        <v>122</v>
      </c>
      <c r="N223" s="1" t="str">
        <f t="shared" si="11"/>
        <v>SK10011210122113</v>
      </c>
      <c r="O223" s="1" t="b">
        <f t="shared" si="12"/>
        <v>0</v>
      </c>
      <c r="P223" s="26">
        <v>100</v>
      </c>
      <c r="R223" s="8" t="s">
        <v>90</v>
      </c>
      <c r="S223" s="1" t="s">
        <v>54</v>
      </c>
      <c r="T223" s="1">
        <v>1</v>
      </c>
      <c r="V223" s="25" t="s">
        <v>605</v>
      </c>
    </row>
    <row r="224" spans="1:22" ht="15" x14ac:dyDescent="0.25">
      <c r="A224" s="1">
        <v>227</v>
      </c>
      <c r="B224" s="6" t="s">
        <v>607</v>
      </c>
      <c r="C224" s="8" t="s">
        <v>607</v>
      </c>
      <c r="D224" s="1" t="s">
        <v>11</v>
      </c>
      <c r="E224" s="30" t="str">
        <f>VLOOKUP(D224,商品分类!B:C,2,0)</f>
        <v>113</v>
      </c>
      <c r="F224" s="8" t="s">
        <v>604</v>
      </c>
      <c r="G224" s="30" t="str">
        <f>VLOOKUP(F224,品牌!A:B,2,0)</f>
        <v>SK1</v>
      </c>
      <c r="H224" s="1" t="s">
        <v>50</v>
      </c>
      <c r="I224" s="1" t="str">
        <f t="shared" si="10"/>
        <v>SK默认</v>
      </c>
      <c r="J224" s="1" t="str">
        <f>RIGHT(VLOOKUP(I224,品牌下细分类_系列!F:G,2,0),2)</f>
        <v>10</v>
      </c>
      <c r="K224" s="9" t="s">
        <v>88</v>
      </c>
      <c r="L224" s="8" t="s">
        <v>107</v>
      </c>
      <c r="M224" s="22" t="str">
        <f>VLOOKUP(L224,特性!B:C,2,0)</f>
        <v>134</v>
      </c>
      <c r="N224" s="1" t="str">
        <f t="shared" si="11"/>
        <v>SK10011210134113</v>
      </c>
      <c r="O224" s="1" t="b">
        <f t="shared" si="12"/>
        <v>0</v>
      </c>
      <c r="P224" s="26">
        <v>100</v>
      </c>
      <c r="R224" s="8" t="s">
        <v>90</v>
      </c>
      <c r="S224" s="1" t="s">
        <v>54</v>
      </c>
      <c r="T224" s="1">
        <v>1</v>
      </c>
      <c r="V224" s="25" t="s">
        <v>605</v>
      </c>
    </row>
    <row r="225" spans="1:22" ht="15" x14ac:dyDescent="0.25">
      <c r="A225" s="1">
        <v>228</v>
      </c>
      <c r="B225" s="6" t="s">
        <v>608</v>
      </c>
      <c r="C225" s="8" t="s">
        <v>609</v>
      </c>
      <c r="D225" s="1" t="s">
        <v>11</v>
      </c>
      <c r="E225" s="30" t="str">
        <f>VLOOKUP(D225,商品分类!B:C,2,0)</f>
        <v>113</v>
      </c>
      <c r="F225" s="8" t="s">
        <v>610</v>
      </c>
      <c r="G225" s="30" t="str">
        <f>VLOOKUP(F225,品牌!A:B,2,0)</f>
        <v>MNW</v>
      </c>
      <c r="H225" s="1" t="s">
        <v>50</v>
      </c>
      <c r="I225" s="1" t="str">
        <f t="shared" si="10"/>
        <v>蜜娜瓦默认</v>
      </c>
      <c r="J225" s="1" t="str">
        <f>RIGHT(VLOOKUP(I225,品牌下细分类_系列!F:G,2,0),2)</f>
        <v>10</v>
      </c>
      <c r="K225" s="9" t="s">
        <v>611</v>
      </c>
      <c r="L225" s="1" t="s">
        <v>89</v>
      </c>
      <c r="M225" s="22" t="str">
        <f>VLOOKUP(L225,特性!B:C,2,0)</f>
        <v>120</v>
      </c>
      <c r="N225" s="1" t="str">
        <f t="shared" si="11"/>
        <v>MNW4802410120113</v>
      </c>
      <c r="O225" s="1" t="b">
        <f t="shared" si="12"/>
        <v>0</v>
      </c>
      <c r="P225" s="26">
        <v>185</v>
      </c>
      <c r="R225" s="8" t="s">
        <v>612</v>
      </c>
      <c r="S225" s="1" t="s">
        <v>54</v>
      </c>
      <c r="T225" s="1">
        <v>1</v>
      </c>
      <c r="V225" s="25" t="s">
        <v>605</v>
      </c>
    </row>
    <row r="226" spans="1:22" ht="15" x14ac:dyDescent="0.25">
      <c r="A226" s="1">
        <v>229</v>
      </c>
      <c r="B226" s="6" t="s">
        <v>613</v>
      </c>
      <c r="C226" s="8" t="s">
        <v>614</v>
      </c>
      <c r="D226" s="1" t="s">
        <v>11</v>
      </c>
      <c r="E226" s="30" t="str">
        <f>VLOOKUP(D226,商品分类!B:C,2,0)</f>
        <v>113</v>
      </c>
      <c r="F226" s="8" t="s">
        <v>610</v>
      </c>
      <c r="G226" s="30" t="str">
        <f>VLOOKUP(F226,品牌!A:B,2,0)</f>
        <v>MNW</v>
      </c>
      <c r="H226" s="1" t="s">
        <v>50</v>
      </c>
      <c r="I226" s="1" t="str">
        <f t="shared" si="10"/>
        <v>蜜娜瓦默认</v>
      </c>
      <c r="J226" s="1" t="str">
        <f>RIGHT(VLOOKUP(I226,品牌下细分类_系列!F:G,2,0),2)</f>
        <v>10</v>
      </c>
      <c r="K226" s="9" t="s">
        <v>611</v>
      </c>
      <c r="L226" s="8" t="s">
        <v>188</v>
      </c>
      <c r="M226" s="22" t="str">
        <f>VLOOKUP(L226,特性!B:C,2,0)</f>
        <v>145</v>
      </c>
      <c r="N226" s="1" t="str">
        <f t="shared" si="11"/>
        <v>MNW4802410145113</v>
      </c>
      <c r="O226" s="1" t="b">
        <f t="shared" si="12"/>
        <v>0</v>
      </c>
      <c r="P226" s="26">
        <v>185</v>
      </c>
      <c r="R226" s="8" t="s">
        <v>612</v>
      </c>
      <c r="S226" s="1" t="s">
        <v>54</v>
      </c>
      <c r="T226" s="1">
        <v>1</v>
      </c>
      <c r="V226" s="25" t="s">
        <v>605</v>
      </c>
    </row>
    <row r="227" spans="1:22" ht="15" x14ac:dyDescent="0.25">
      <c r="A227" s="1">
        <v>230</v>
      </c>
      <c r="B227" s="6" t="s">
        <v>615</v>
      </c>
      <c r="C227" s="8" t="s">
        <v>615</v>
      </c>
      <c r="D227" s="1" t="s">
        <v>7</v>
      </c>
      <c r="E227" s="30" t="str">
        <f>VLOOKUP(D227,商品分类!B:C,2,0)</f>
        <v>111</v>
      </c>
      <c r="F227" s="8" t="s">
        <v>616</v>
      </c>
      <c r="G227" s="30" t="str">
        <f>VLOOKUP(F227,品牌!A:B,2,0)</f>
        <v>YY1</v>
      </c>
      <c r="H227" s="8" t="s">
        <v>528</v>
      </c>
      <c r="I227" s="1" t="str">
        <f t="shared" si="10"/>
        <v>依云矿泉水</v>
      </c>
      <c r="J227" s="1" t="str">
        <f>RIGHT(VLOOKUP(I227,品牌下细分类_系列!F:G,2,0),2)</f>
        <v>15</v>
      </c>
      <c r="K227" s="9" t="s">
        <v>380</v>
      </c>
      <c r="L227" s="8" t="s">
        <v>50</v>
      </c>
      <c r="M227" s="22" t="str">
        <f>VLOOKUP(L227,特性!B:C,2,0)</f>
        <v>100</v>
      </c>
      <c r="N227" s="1" t="str">
        <f t="shared" si="11"/>
        <v>YY13302415100111</v>
      </c>
      <c r="O227" s="1" t="b">
        <f t="shared" si="12"/>
        <v>0</v>
      </c>
      <c r="P227" s="26">
        <v>90</v>
      </c>
      <c r="R227" s="8" t="s">
        <v>544</v>
      </c>
      <c r="S227" s="1" t="s">
        <v>54</v>
      </c>
      <c r="T227" s="1">
        <v>1</v>
      </c>
      <c r="V227" s="25" t="s">
        <v>605</v>
      </c>
    </row>
    <row r="228" spans="1:22" ht="15" x14ac:dyDescent="0.25">
      <c r="A228" s="1">
        <v>231</v>
      </c>
      <c r="B228" s="6" t="s">
        <v>617</v>
      </c>
      <c r="C228" s="8" t="s">
        <v>617</v>
      </c>
      <c r="D228" s="1" t="s">
        <v>7</v>
      </c>
      <c r="E228" s="30" t="str">
        <f>VLOOKUP(D228,商品分类!B:C,2,0)</f>
        <v>111</v>
      </c>
      <c r="F228" s="8" t="s">
        <v>616</v>
      </c>
      <c r="G228" s="30" t="str">
        <f>VLOOKUP(F228,品牌!A:B,2,0)</f>
        <v>YY1</v>
      </c>
      <c r="H228" s="8" t="s">
        <v>528</v>
      </c>
      <c r="I228" s="1" t="str">
        <f t="shared" si="10"/>
        <v>依云矿泉水</v>
      </c>
      <c r="J228" s="1" t="str">
        <f>RIGHT(VLOOKUP(I228,品牌下细分类_系列!F:G,2,0),2)</f>
        <v>15</v>
      </c>
      <c r="K228" s="9" t="s">
        <v>51</v>
      </c>
      <c r="L228" s="8" t="s">
        <v>50</v>
      </c>
      <c r="M228" s="22" t="str">
        <f>VLOOKUP(L228,特性!B:C,2,0)</f>
        <v>100</v>
      </c>
      <c r="N228" s="1" t="str">
        <f t="shared" si="11"/>
        <v>YY15002415100111</v>
      </c>
      <c r="O228" s="1" t="b">
        <f t="shared" si="12"/>
        <v>0</v>
      </c>
      <c r="P228" s="26">
        <v>115</v>
      </c>
      <c r="R228" s="8" t="s">
        <v>435</v>
      </c>
      <c r="S228" s="1" t="s">
        <v>54</v>
      </c>
      <c r="T228" s="1">
        <v>1</v>
      </c>
      <c r="V228" s="25" t="s">
        <v>605</v>
      </c>
    </row>
    <row r="229" spans="1:22" ht="15" x14ac:dyDescent="0.25">
      <c r="A229" s="1">
        <v>233</v>
      </c>
      <c r="B229" s="6" t="s">
        <v>620</v>
      </c>
      <c r="C229" s="8" t="s">
        <v>620</v>
      </c>
      <c r="D229" s="8" t="s">
        <v>15</v>
      </c>
      <c r="E229" s="30" t="str">
        <f>VLOOKUP(D229,商品分类!B:C,2,0)</f>
        <v>115</v>
      </c>
      <c r="F229" s="8" t="s">
        <v>621</v>
      </c>
      <c r="G229" s="1" t="str">
        <f>VLOOKUP(F229,品牌!A:B,2,0)</f>
        <v>KZ1</v>
      </c>
      <c r="H229" s="1" t="s">
        <v>50</v>
      </c>
      <c r="I229" s="1" t="str">
        <f t="shared" si="10"/>
        <v>宽字默认</v>
      </c>
      <c r="J229" s="1" t="str">
        <f>RIGHT(VLOOKUP(I229,品牌下细分类_系列!F:G,2,0),2)</f>
        <v>10</v>
      </c>
      <c r="K229" s="9" t="s">
        <v>622</v>
      </c>
      <c r="L229" s="8" t="s">
        <v>623</v>
      </c>
      <c r="M229" s="22" t="str">
        <f>VLOOKUP(L229,特性!B:C,2,0)</f>
        <v>701</v>
      </c>
      <c r="N229" s="1" t="str">
        <f t="shared" si="11"/>
        <v>KZ10011510701115</v>
      </c>
      <c r="O229" s="1" t="b">
        <f t="shared" si="12"/>
        <v>0</v>
      </c>
      <c r="P229" s="26">
        <v>290</v>
      </c>
      <c r="R229" s="8" t="s">
        <v>624</v>
      </c>
      <c r="S229" s="1" t="s">
        <v>54</v>
      </c>
      <c r="T229" s="1">
        <v>1</v>
      </c>
      <c r="V229" s="25" t="s">
        <v>605</v>
      </c>
    </row>
    <row r="230" spans="1:22" ht="15" x14ac:dyDescent="0.25">
      <c r="A230" s="1">
        <v>234</v>
      </c>
      <c r="B230" s="6" t="s">
        <v>625</v>
      </c>
      <c r="C230" s="8" t="s">
        <v>625</v>
      </c>
      <c r="D230" s="8" t="s">
        <v>15</v>
      </c>
      <c r="E230" s="30" t="str">
        <f>VLOOKUP(D230,商品分类!B:C,2,0)</f>
        <v>115</v>
      </c>
      <c r="F230" s="8" t="s">
        <v>621</v>
      </c>
      <c r="G230" s="1" t="str">
        <f>VLOOKUP(F230,品牌!A:B,2,0)</f>
        <v>KZ1</v>
      </c>
      <c r="H230" s="1" t="s">
        <v>50</v>
      </c>
      <c r="I230" s="1" t="str">
        <f t="shared" si="10"/>
        <v>宽字默认</v>
      </c>
      <c r="J230" s="1" t="str">
        <f>RIGHT(VLOOKUP(I230,品牌下细分类_系列!F:G,2,0),2)</f>
        <v>10</v>
      </c>
      <c r="K230" s="9" t="s">
        <v>622</v>
      </c>
      <c r="L230" s="8" t="s">
        <v>15</v>
      </c>
      <c r="M230" s="22" t="str">
        <f>VLOOKUP(L230,特性!B:C,2,0)</f>
        <v>702</v>
      </c>
      <c r="N230" s="1" t="str">
        <f t="shared" si="11"/>
        <v>KZ10011510702115</v>
      </c>
      <c r="O230" s="1" t="b">
        <f t="shared" si="12"/>
        <v>0</v>
      </c>
      <c r="P230" s="26">
        <v>260</v>
      </c>
      <c r="R230" s="8" t="s">
        <v>624</v>
      </c>
      <c r="S230" s="1" t="s">
        <v>54</v>
      </c>
      <c r="T230" s="1">
        <v>1</v>
      </c>
      <c r="V230" s="25" t="s">
        <v>605</v>
      </c>
    </row>
    <row r="231" spans="1:22" ht="15" x14ac:dyDescent="0.25">
      <c r="A231" s="1">
        <v>235</v>
      </c>
      <c r="B231" s="6" t="s">
        <v>626</v>
      </c>
      <c r="C231" s="8" t="s">
        <v>626</v>
      </c>
      <c r="D231" s="1" t="s">
        <v>11</v>
      </c>
      <c r="E231" s="30" t="str">
        <f>VLOOKUP(D231,商品分类!B:C,2,0)</f>
        <v>113</v>
      </c>
      <c r="F231" s="8" t="s">
        <v>627</v>
      </c>
      <c r="G231" s="30" t="str">
        <f>VLOOKUP(F231,品牌!A:B,2,0)</f>
        <v>TNH</v>
      </c>
      <c r="H231" s="1" t="s">
        <v>628</v>
      </c>
      <c r="I231" s="1" t="str">
        <f t="shared" si="10"/>
        <v>台湾省农会风味奶</v>
      </c>
      <c r="J231" s="1" t="str">
        <f>RIGHT(VLOOKUP(I231,品牌下细分类_系列!F:G,2,0),2)</f>
        <v>30</v>
      </c>
      <c r="K231" s="9" t="s">
        <v>194</v>
      </c>
      <c r="L231" s="8" t="s">
        <v>629</v>
      </c>
      <c r="M231" s="22" t="str">
        <f>VLOOKUP(L231,特性!B:C,2,0)</f>
        <v>151</v>
      </c>
      <c r="N231" s="1" t="str">
        <f t="shared" si="11"/>
        <v>TNH2502430151113</v>
      </c>
      <c r="O231" s="1" t="b">
        <f t="shared" si="12"/>
        <v>0</v>
      </c>
      <c r="P231" s="26">
        <v>180</v>
      </c>
      <c r="R231" s="8" t="s">
        <v>196</v>
      </c>
      <c r="S231" s="1" t="s">
        <v>54</v>
      </c>
      <c r="T231" s="1">
        <v>1</v>
      </c>
      <c r="V231" s="25" t="s">
        <v>605</v>
      </c>
    </row>
    <row r="232" spans="1:22" ht="15" x14ac:dyDescent="0.25">
      <c r="A232" s="1">
        <v>236</v>
      </c>
      <c r="B232" s="6" t="s">
        <v>630</v>
      </c>
      <c r="C232" s="8" t="s">
        <v>630</v>
      </c>
      <c r="D232" s="1" t="s">
        <v>11</v>
      </c>
      <c r="E232" s="30" t="str">
        <f>VLOOKUP(D232,商品分类!B:C,2,0)</f>
        <v>113</v>
      </c>
      <c r="F232" s="8" t="s">
        <v>627</v>
      </c>
      <c r="G232" s="30" t="str">
        <f>VLOOKUP(F232,品牌!A:B,2,0)</f>
        <v>TNH</v>
      </c>
      <c r="H232" s="1" t="s">
        <v>628</v>
      </c>
      <c r="I232" s="1" t="str">
        <f t="shared" si="10"/>
        <v>台湾省农会风味奶</v>
      </c>
      <c r="J232" s="1" t="str">
        <f>RIGHT(VLOOKUP(I232,品牌下细分类_系列!F:G,2,0),2)</f>
        <v>30</v>
      </c>
      <c r="K232" s="9" t="s">
        <v>194</v>
      </c>
      <c r="L232" s="8" t="s">
        <v>631</v>
      </c>
      <c r="M232" s="22" t="str">
        <f>VLOOKUP(L232,特性!B:C,2,0)</f>
        <v>171</v>
      </c>
      <c r="N232" s="1" t="str">
        <f t="shared" si="11"/>
        <v>TNH2502430171113</v>
      </c>
      <c r="O232" s="1" t="b">
        <f t="shared" si="12"/>
        <v>0</v>
      </c>
      <c r="P232" s="26">
        <v>180</v>
      </c>
      <c r="R232" s="8" t="s">
        <v>196</v>
      </c>
      <c r="S232" s="1" t="s">
        <v>54</v>
      </c>
      <c r="T232" s="1">
        <v>1</v>
      </c>
      <c r="V232" s="25" t="s">
        <v>605</v>
      </c>
    </row>
    <row r="233" spans="1:22" ht="15" x14ac:dyDescent="0.25">
      <c r="A233" s="1">
        <v>237</v>
      </c>
      <c r="B233" s="6" t="s">
        <v>632</v>
      </c>
      <c r="C233" s="8" t="s">
        <v>632</v>
      </c>
      <c r="D233" s="1" t="s">
        <v>11</v>
      </c>
      <c r="E233" s="30" t="str">
        <f>VLOOKUP(D233,商品分类!B:C,2,0)</f>
        <v>113</v>
      </c>
      <c r="F233" s="8" t="s">
        <v>627</v>
      </c>
      <c r="G233" s="30" t="str">
        <f>VLOOKUP(F233,品牌!A:B,2,0)</f>
        <v>TNH</v>
      </c>
      <c r="H233" s="1" t="s">
        <v>628</v>
      </c>
      <c r="I233" s="1" t="str">
        <f t="shared" si="10"/>
        <v>台湾省农会风味奶</v>
      </c>
      <c r="J233" s="1" t="str">
        <f>RIGHT(VLOOKUP(I233,品牌下细分类_系列!F:G,2,0),2)</f>
        <v>30</v>
      </c>
      <c r="K233" s="9" t="s">
        <v>194</v>
      </c>
      <c r="L233" s="8" t="s">
        <v>633</v>
      </c>
      <c r="M233" s="22" t="str">
        <f>VLOOKUP(L233,特性!B:C,2,0)</f>
        <v>136</v>
      </c>
      <c r="N233" s="1" t="str">
        <f t="shared" si="11"/>
        <v>TNH2502430136113</v>
      </c>
      <c r="O233" s="1" t="b">
        <f t="shared" si="12"/>
        <v>0</v>
      </c>
      <c r="P233" s="26">
        <v>180</v>
      </c>
      <c r="R233" s="8" t="s">
        <v>196</v>
      </c>
      <c r="S233" s="1" t="s">
        <v>54</v>
      </c>
      <c r="T233" s="1">
        <v>1</v>
      </c>
      <c r="V233" s="25" t="s">
        <v>605</v>
      </c>
    </row>
    <row r="234" spans="1:22" ht="15" x14ac:dyDescent="0.25">
      <c r="A234" s="1">
        <v>247</v>
      </c>
      <c r="B234" s="6" t="s">
        <v>652</v>
      </c>
      <c r="C234" s="8" t="s">
        <v>652</v>
      </c>
      <c r="D234" s="1" t="s">
        <v>11</v>
      </c>
      <c r="E234" s="30" t="str">
        <f>VLOOKUP(D234,商品分类!B:C,2,0)</f>
        <v>113</v>
      </c>
      <c r="F234" s="8" t="s">
        <v>635</v>
      </c>
      <c r="G234" s="30" t="str">
        <f>VLOOKUP(F234,品牌!A:B,2,0)</f>
        <v>TY1</v>
      </c>
      <c r="H234" s="8" t="s">
        <v>644</v>
      </c>
      <c r="I234" s="1" t="str">
        <f t="shared" si="10"/>
        <v>统一冰红茶</v>
      </c>
      <c r="J234" s="1" t="str">
        <f>RIGHT(VLOOKUP(I234,品牌下细分类_系列!F:G,2,0),2)</f>
        <v>25</v>
      </c>
      <c r="K234" s="9" t="s">
        <v>67</v>
      </c>
      <c r="L234" s="8" t="s">
        <v>195</v>
      </c>
      <c r="M234" s="22" t="str">
        <f>VLOOKUP(L234,特性!B:C,2,0)</f>
        <v>502</v>
      </c>
      <c r="N234" s="1" t="str">
        <f t="shared" si="11"/>
        <v>TY12501525502113</v>
      </c>
      <c r="O234" s="1" t="b">
        <f t="shared" si="12"/>
        <v>0</v>
      </c>
      <c r="P234" s="26">
        <v>26</v>
      </c>
      <c r="R234" s="8" t="s">
        <v>68</v>
      </c>
      <c r="S234" s="1" t="s">
        <v>54</v>
      </c>
      <c r="T234" s="1">
        <v>1</v>
      </c>
      <c r="V234" s="25" t="s">
        <v>637</v>
      </c>
    </row>
    <row r="235" spans="1:22" ht="15" x14ac:dyDescent="0.25">
      <c r="A235" s="1">
        <v>248</v>
      </c>
      <c r="B235" s="6" t="s">
        <v>653</v>
      </c>
      <c r="C235" s="8" t="s">
        <v>653</v>
      </c>
      <c r="D235" s="1" t="s">
        <v>11</v>
      </c>
      <c r="E235" s="30" t="str">
        <f>VLOOKUP(D235,商品分类!B:C,2,0)</f>
        <v>113</v>
      </c>
      <c r="F235" s="8" t="s">
        <v>635</v>
      </c>
      <c r="G235" s="30" t="str">
        <f>VLOOKUP(F235,品牌!A:B,2,0)</f>
        <v>TY1</v>
      </c>
      <c r="H235" s="8" t="s">
        <v>654</v>
      </c>
      <c r="I235" s="1" t="str">
        <f t="shared" si="10"/>
        <v>统一海之言</v>
      </c>
      <c r="J235" s="1" t="str">
        <f>RIGHT(VLOOKUP(I235,品牌下细分类_系列!F:G,2,0),2)</f>
        <v>30</v>
      </c>
      <c r="K235" s="9" t="s">
        <v>113</v>
      </c>
      <c r="L235" s="8" t="s">
        <v>50</v>
      </c>
      <c r="M235" s="22" t="str">
        <f>VLOOKUP(L235,特性!B:C,2,0)</f>
        <v>100</v>
      </c>
      <c r="N235" s="1" t="str">
        <f t="shared" si="11"/>
        <v>TY15001530100113</v>
      </c>
      <c r="O235" s="1" t="b">
        <f t="shared" si="12"/>
        <v>0</v>
      </c>
      <c r="P235" s="26">
        <v>46</v>
      </c>
      <c r="R235" s="8" t="s">
        <v>114</v>
      </c>
      <c r="S235" s="1" t="s">
        <v>54</v>
      </c>
      <c r="T235" s="1">
        <v>1</v>
      </c>
      <c r="V235" s="25" t="s">
        <v>637</v>
      </c>
    </row>
    <row r="236" spans="1:22" ht="15" x14ac:dyDescent="0.25">
      <c r="A236" s="1">
        <v>249</v>
      </c>
      <c r="B236" s="6" t="s">
        <v>655</v>
      </c>
      <c r="C236" s="8" t="s">
        <v>655</v>
      </c>
      <c r="D236" s="1" t="s">
        <v>7</v>
      </c>
      <c r="E236" s="30" t="str">
        <f>VLOOKUP(D236,商品分类!B:C,2,0)</f>
        <v>111</v>
      </c>
      <c r="F236" s="8" t="s">
        <v>557</v>
      </c>
      <c r="G236" s="30" t="str">
        <f>VLOOKUP(F236,品牌!A:B,2,0)</f>
        <v>WHH</v>
      </c>
      <c r="H236" s="8" t="s">
        <v>558</v>
      </c>
      <c r="I236" s="1" t="str">
        <f t="shared" si="10"/>
        <v>娃哈哈饮用纯净水</v>
      </c>
      <c r="J236" s="1" t="str">
        <f>RIGHT(VLOOKUP(I236,品牌下细分类_系列!F:G,2,0),2)</f>
        <v>20</v>
      </c>
      <c r="K236" s="9" t="s">
        <v>656</v>
      </c>
      <c r="L236" s="8" t="s">
        <v>50</v>
      </c>
      <c r="M236" s="22" t="str">
        <f>VLOOKUP(L236,特性!B:C,2,0)</f>
        <v>100</v>
      </c>
      <c r="N236" s="1" t="str">
        <f t="shared" si="11"/>
        <v>WHH5962420100111</v>
      </c>
      <c r="O236" s="1" t="b">
        <f t="shared" si="12"/>
        <v>0</v>
      </c>
      <c r="P236" s="26">
        <v>26</v>
      </c>
      <c r="R236" s="8" t="s">
        <v>657</v>
      </c>
      <c r="S236" s="1" t="s">
        <v>54</v>
      </c>
      <c r="T236" s="1">
        <v>1</v>
      </c>
      <c r="V236" s="25" t="s">
        <v>637</v>
      </c>
    </row>
    <row r="237" spans="1:22" ht="15" x14ac:dyDescent="0.25">
      <c r="A237" s="1">
        <v>252</v>
      </c>
      <c r="B237" s="6" t="s">
        <v>663</v>
      </c>
      <c r="C237" s="8" t="s">
        <v>663</v>
      </c>
      <c r="D237" s="1" t="s">
        <v>11</v>
      </c>
      <c r="E237" s="30" t="str">
        <f>VLOOKUP(D237,商品分类!B:C,2,0)</f>
        <v>113</v>
      </c>
      <c r="F237" s="8" t="s">
        <v>664</v>
      </c>
      <c r="G237" s="30" t="str">
        <f>VLOOKUP(F237,品牌!A:B,2,0)</f>
        <v>SDL</v>
      </c>
      <c r="H237" s="8" t="s">
        <v>665</v>
      </c>
      <c r="I237" s="1" t="str">
        <f t="shared" si="10"/>
        <v>三得利沁桃水</v>
      </c>
      <c r="J237" s="1" t="str">
        <f>RIGHT(VLOOKUP(I237,品牌下细分类_系列!F:G,2,0),2)</f>
        <v>20</v>
      </c>
      <c r="K237" s="9" t="s">
        <v>292</v>
      </c>
      <c r="L237" s="8" t="s">
        <v>119</v>
      </c>
      <c r="M237" s="22" t="str">
        <f>VLOOKUP(L237,特性!B:C,2,0)</f>
        <v>141</v>
      </c>
      <c r="N237" s="1" t="str">
        <f t="shared" si="11"/>
        <v>SDL5501520141113</v>
      </c>
      <c r="O237" s="1" t="b">
        <f t="shared" si="12"/>
        <v>0</v>
      </c>
      <c r="P237" s="26">
        <v>37</v>
      </c>
      <c r="R237" s="8" t="s">
        <v>294</v>
      </c>
      <c r="S237" s="1" t="s">
        <v>54</v>
      </c>
      <c r="T237" s="1">
        <v>1</v>
      </c>
      <c r="V237" s="25" t="s">
        <v>637</v>
      </c>
    </row>
    <row r="238" spans="1:22" ht="15" x14ac:dyDescent="0.25">
      <c r="A238" s="1">
        <v>253</v>
      </c>
      <c r="B238" s="6" t="s">
        <v>666</v>
      </c>
      <c r="C238" s="8" t="s">
        <v>667</v>
      </c>
      <c r="D238" s="1" t="s">
        <v>11</v>
      </c>
      <c r="E238" s="30" t="str">
        <f>VLOOKUP(D238,商品分类!B:C,2,0)</f>
        <v>113</v>
      </c>
      <c r="F238" s="8" t="s">
        <v>664</v>
      </c>
      <c r="G238" s="30" t="str">
        <f>VLOOKUP(F238,品牌!A:B,2,0)</f>
        <v>SDL</v>
      </c>
      <c r="H238" s="8" t="s">
        <v>668</v>
      </c>
      <c r="I238" s="1" t="str">
        <f t="shared" si="10"/>
        <v>三得利利趣</v>
      </c>
      <c r="J238" s="1" t="str">
        <f>RIGHT(VLOOKUP(I238,品牌下细分类_系列!F:G,2,0),2)</f>
        <v>15</v>
      </c>
      <c r="K238" s="9" t="s">
        <v>166</v>
      </c>
      <c r="L238" s="8" t="s">
        <v>163</v>
      </c>
      <c r="M238" s="22" t="str">
        <f>VLOOKUP(L238,特性!B:C,2,0)</f>
        <v>406</v>
      </c>
      <c r="N238" s="1" t="str">
        <f t="shared" si="11"/>
        <v>SDL4801515406113</v>
      </c>
      <c r="O238" s="1" t="b">
        <f t="shared" si="12"/>
        <v>0</v>
      </c>
      <c r="P238" s="26">
        <v>54</v>
      </c>
      <c r="R238" s="8" t="s">
        <v>168</v>
      </c>
      <c r="S238" s="1" t="s">
        <v>54</v>
      </c>
      <c r="T238" s="1">
        <v>1</v>
      </c>
      <c r="V238" s="25" t="s">
        <v>637</v>
      </c>
    </row>
    <row r="239" spans="1:22" ht="15" x14ac:dyDescent="0.25">
      <c r="A239" s="1">
        <v>254</v>
      </c>
      <c r="B239" s="6" t="s">
        <v>669</v>
      </c>
      <c r="C239" s="8" t="s">
        <v>669</v>
      </c>
      <c r="D239" s="1" t="s">
        <v>11</v>
      </c>
      <c r="E239" s="30" t="str">
        <f>VLOOKUP(D239,商品分类!B:C,2,0)</f>
        <v>113</v>
      </c>
      <c r="F239" s="8" t="s">
        <v>557</v>
      </c>
      <c r="G239" s="30" t="str">
        <f>VLOOKUP(F239,品牌!A:B,2,0)</f>
        <v>WHH</v>
      </c>
      <c r="H239" s="8" t="s">
        <v>670</v>
      </c>
      <c r="I239" s="1" t="str">
        <f t="shared" si="10"/>
        <v>娃哈哈爽歪歪</v>
      </c>
      <c r="J239" s="1" t="str">
        <f>RIGHT(VLOOKUP(I239,品牌下细分类_系列!F:G,2,0),2)</f>
        <v>15</v>
      </c>
      <c r="K239" s="9" t="s">
        <v>671</v>
      </c>
      <c r="L239" s="8" t="s">
        <v>50</v>
      </c>
      <c r="M239" s="22" t="str">
        <f>VLOOKUP(L239,特性!B:C,2,0)</f>
        <v>100</v>
      </c>
      <c r="N239" s="1" t="str">
        <f t="shared" si="11"/>
        <v>WHH2002415100113</v>
      </c>
      <c r="O239" s="1" t="b">
        <f t="shared" si="12"/>
        <v>0</v>
      </c>
      <c r="P239" s="26">
        <v>43</v>
      </c>
      <c r="R239" s="8" t="s">
        <v>672</v>
      </c>
      <c r="S239" s="1" t="s">
        <v>54</v>
      </c>
      <c r="T239" s="1">
        <v>1</v>
      </c>
      <c r="V239" s="25" t="s">
        <v>637</v>
      </c>
    </row>
    <row r="240" spans="1:22" ht="15" x14ac:dyDescent="0.25">
      <c r="A240" s="1">
        <v>256</v>
      </c>
      <c r="B240" s="6" t="s">
        <v>677</v>
      </c>
      <c r="C240" s="8" t="s">
        <v>677</v>
      </c>
      <c r="D240" s="1" t="s">
        <v>11</v>
      </c>
      <c r="E240" s="30" t="str">
        <f>VLOOKUP(D240,商品分类!B:C,2,0)</f>
        <v>113</v>
      </c>
      <c r="F240" s="8" t="s">
        <v>635</v>
      </c>
      <c r="G240" s="30" t="str">
        <f>VLOOKUP(F240,品牌!A:B,2,0)</f>
        <v>TY1</v>
      </c>
      <c r="H240" s="8" t="s">
        <v>648</v>
      </c>
      <c r="I240" s="1" t="str">
        <f t="shared" si="10"/>
        <v>统一阿萨姆</v>
      </c>
      <c r="J240" s="1" t="str">
        <f>RIGHT(VLOOKUP(I240,品牌下细分类_系列!F:G,2,0),2)</f>
        <v>15</v>
      </c>
      <c r="K240" s="9" t="s">
        <v>678</v>
      </c>
      <c r="L240" s="8" t="s">
        <v>50</v>
      </c>
      <c r="M240" s="22" t="str">
        <f>VLOOKUP(L240,特性!B:C,2,0)</f>
        <v>100</v>
      </c>
      <c r="N240" s="1" t="str">
        <f t="shared" si="11"/>
        <v>TY10150615100113</v>
      </c>
      <c r="O240" s="1" t="b">
        <f t="shared" si="12"/>
        <v>0</v>
      </c>
      <c r="P240" s="26">
        <v>55</v>
      </c>
      <c r="R240" s="8" t="s">
        <v>679</v>
      </c>
      <c r="S240" s="1" t="s">
        <v>54</v>
      </c>
      <c r="T240" s="1">
        <v>1</v>
      </c>
      <c r="V240" s="25" t="s">
        <v>637</v>
      </c>
    </row>
    <row r="241" spans="1:22" ht="15" x14ac:dyDescent="0.25">
      <c r="A241" s="1">
        <v>257</v>
      </c>
      <c r="B241" s="6" t="s">
        <v>680</v>
      </c>
      <c r="C241" s="8" t="s">
        <v>680</v>
      </c>
      <c r="D241" s="1" t="s">
        <v>11</v>
      </c>
      <c r="E241" s="30" t="str">
        <f>VLOOKUP(D241,商品分类!B:C,2,0)</f>
        <v>113</v>
      </c>
      <c r="F241" s="8" t="s">
        <v>681</v>
      </c>
      <c r="G241" s="30" t="str">
        <f>VLOOKUP(F241,品牌!A:B,2,0)</f>
        <v>DLY</v>
      </c>
      <c r="H241" s="8" t="s">
        <v>682</v>
      </c>
      <c r="I241" s="1" t="str">
        <f t="shared" si="10"/>
        <v>达利园乐虎</v>
      </c>
      <c r="J241" s="1" t="str">
        <f>RIGHT(VLOOKUP(I241,品牌下细分类_系列!F:G,2,0),2)</f>
        <v>15</v>
      </c>
      <c r="K241" s="9" t="s">
        <v>595</v>
      </c>
      <c r="L241" s="8" t="s">
        <v>50</v>
      </c>
      <c r="M241" s="22" t="str">
        <f>VLOOKUP(L241,特性!B:C,2,0)</f>
        <v>100</v>
      </c>
      <c r="N241" s="1" t="str">
        <f t="shared" si="11"/>
        <v>DLY3801515100113</v>
      </c>
      <c r="O241" s="1" t="b">
        <f t="shared" si="12"/>
        <v>0</v>
      </c>
      <c r="P241" s="26">
        <v>51</v>
      </c>
      <c r="R241" s="8" t="s">
        <v>596</v>
      </c>
      <c r="S241" s="1" t="s">
        <v>54</v>
      </c>
      <c r="T241" s="1">
        <v>1</v>
      </c>
      <c r="V241" s="25" t="s">
        <v>637</v>
      </c>
    </row>
    <row r="242" spans="1:22" ht="15" x14ac:dyDescent="0.25">
      <c r="A242" s="1">
        <v>258</v>
      </c>
      <c r="B242" s="6" t="s">
        <v>683</v>
      </c>
      <c r="C242" s="8" t="s">
        <v>683</v>
      </c>
      <c r="D242" s="1" t="s">
        <v>11</v>
      </c>
      <c r="E242" s="30" t="str">
        <f>VLOOKUP(D242,商品分类!B:C,2,0)</f>
        <v>113</v>
      </c>
      <c r="F242" s="8" t="s">
        <v>557</v>
      </c>
      <c r="G242" s="30" t="str">
        <f>VLOOKUP(F242,品牌!A:B,2,0)</f>
        <v>WHH</v>
      </c>
      <c r="H242" s="8" t="s">
        <v>684</v>
      </c>
      <c r="I242" s="1" t="str">
        <f t="shared" si="10"/>
        <v>娃哈哈营养快线</v>
      </c>
      <c r="J242" s="1" t="str">
        <f>RIGHT(VLOOKUP(I242,品牌下细分类_系列!F:G,2,0),2)</f>
        <v>25</v>
      </c>
      <c r="K242" s="9" t="s">
        <v>113</v>
      </c>
      <c r="L242" s="8" t="s">
        <v>93</v>
      </c>
      <c r="M242" s="22" t="str">
        <f>VLOOKUP(L242,特性!B:C,2,0)</f>
        <v>122</v>
      </c>
      <c r="N242" s="1" t="str">
        <f t="shared" si="11"/>
        <v>WHH5001525122113</v>
      </c>
      <c r="O242" s="1" t="b">
        <f t="shared" si="12"/>
        <v>0</v>
      </c>
      <c r="P242" s="26">
        <v>49</v>
      </c>
      <c r="R242" s="8" t="s">
        <v>114</v>
      </c>
      <c r="S242" s="1" t="s">
        <v>54</v>
      </c>
      <c r="T242" s="1">
        <v>1</v>
      </c>
      <c r="V242" s="25" t="s">
        <v>637</v>
      </c>
    </row>
    <row r="243" spans="1:22" ht="15" x14ac:dyDescent="0.25">
      <c r="A243" s="1">
        <v>259</v>
      </c>
      <c r="B243" s="6" t="s">
        <v>685</v>
      </c>
      <c r="C243" s="8" t="s">
        <v>685</v>
      </c>
      <c r="D243" s="1" t="s">
        <v>11</v>
      </c>
      <c r="E243" s="30" t="str">
        <f>VLOOKUP(D243,商品分类!B:C,2,0)</f>
        <v>113</v>
      </c>
      <c r="F243" s="8" t="s">
        <v>557</v>
      </c>
      <c r="G243" s="30" t="str">
        <f>VLOOKUP(F243,品牌!A:B,2,0)</f>
        <v>WHH</v>
      </c>
      <c r="H243" s="8" t="s">
        <v>684</v>
      </c>
      <c r="I243" s="1" t="str">
        <f t="shared" si="10"/>
        <v>娃哈哈营养快线</v>
      </c>
      <c r="J243" s="1" t="str">
        <f>RIGHT(VLOOKUP(I243,品牌下细分类_系列!F:G,2,0),2)</f>
        <v>25</v>
      </c>
      <c r="K243" s="9" t="s">
        <v>113</v>
      </c>
      <c r="L243" s="8" t="s">
        <v>188</v>
      </c>
      <c r="M243" s="22" t="str">
        <f>VLOOKUP(L243,特性!B:C,2,0)</f>
        <v>145</v>
      </c>
      <c r="N243" s="1" t="str">
        <f t="shared" si="11"/>
        <v>WHH5001525145113</v>
      </c>
      <c r="O243" s="1" t="b">
        <f t="shared" si="12"/>
        <v>0</v>
      </c>
      <c r="P243" s="26">
        <v>49</v>
      </c>
      <c r="R243" s="8" t="s">
        <v>114</v>
      </c>
      <c r="S243" s="1" t="s">
        <v>54</v>
      </c>
      <c r="T243" s="1">
        <v>1</v>
      </c>
      <c r="V243" s="25" t="s">
        <v>637</v>
      </c>
    </row>
    <row r="244" spans="1:22" ht="15" x14ac:dyDescent="0.25">
      <c r="A244" s="1">
        <v>263</v>
      </c>
      <c r="B244" s="6" t="s">
        <v>687</v>
      </c>
      <c r="C244" s="8" t="s">
        <v>687</v>
      </c>
      <c r="D244" s="1" t="s">
        <v>11</v>
      </c>
      <c r="E244" s="30" t="str">
        <f>VLOOKUP(D244,商品分类!B:C,2,0)</f>
        <v>113</v>
      </c>
      <c r="F244" s="8" t="s">
        <v>688</v>
      </c>
      <c r="G244" s="1" t="str">
        <f>VLOOKUP(F244,品牌!A:B,2,0)</f>
        <v>YSP</v>
      </c>
      <c r="H244" s="8" t="s">
        <v>689</v>
      </c>
      <c r="I244" s="1" t="str">
        <f t="shared" si="10"/>
        <v>椰树牌椰汁</v>
      </c>
      <c r="J244" s="1" t="str">
        <f>RIGHT(VLOOKUP(I244,品牌下细分类_系列!F:G,2,0),2)</f>
        <v>15</v>
      </c>
      <c r="K244" s="9" t="s">
        <v>690</v>
      </c>
      <c r="L244" s="8" t="s">
        <v>50</v>
      </c>
      <c r="M244" s="22" t="str">
        <f>VLOOKUP(L244,特性!B:C,2,0)</f>
        <v>100</v>
      </c>
      <c r="N244" s="1" t="str">
        <f t="shared" si="11"/>
        <v>YSP2453015100113</v>
      </c>
      <c r="O244" s="1" t="b">
        <f t="shared" si="12"/>
        <v>0</v>
      </c>
      <c r="P244" s="26">
        <v>95</v>
      </c>
      <c r="R244" s="8" t="s">
        <v>691</v>
      </c>
      <c r="S244" s="1" t="s">
        <v>54</v>
      </c>
      <c r="T244" s="1">
        <v>1</v>
      </c>
      <c r="V244" s="25" t="s">
        <v>686</v>
      </c>
    </row>
    <row r="245" spans="1:22" ht="15" x14ac:dyDescent="0.25">
      <c r="A245" s="1">
        <v>265</v>
      </c>
      <c r="B245" s="6" t="s">
        <v>617</v>
      </c>
      <c r="C245" s="8" t="s">
        <v>617</v>
      </c>
      <c r="D245" s="1" t="s">
        <v>11</v>
      </c>
      <c r="E245" s="30" t="str">
        <f>VLOOKUP(D245,商品分类!B:C,2,0)</f>
        <v>113</v>
      </c>
      <c r="F245" s="8" t="s">
        <v>616</v>
      </c>
      <c r="G245" s="30" t="str">
        <f>VLOOKUP(F245,品牌!A:B,2,0)</f>
        <v>YY1</v>
      </c>
      <c r="H245" s="8" t="s">
        <v>528</v>
      </c>
      <c r="I245" s="1" t="str">
        <f t="shared" si="10"/>
        <v>依云矿泉水</v>
      </c>
      <c r="J245" s="1" t="str">
        <f>RIGHT(VLOOKUP(I245,品牌下细分类_系列!F:G,2,0),2)</f>
        <v>15</v>
      </c>
      <c r="K245" s="9" t="s">
        <v>51</v>
      </c>
      <c r="L245" s="8" t="s">
        <v>50</v>
      </c>
      <c r="M245" s="22" t="str">
        <f>VLOOKUP(L245,特性!B:C,2,0)</f>
        <v>100</v>
      </c>
      <c r="N245" s="1" t="str">
        <f t="shared" si="11"/>
        <v>YY15002415100113</v>
      </c>
      <c r="O245" s="1" t="b">
        <f t="shared" si="12"/>
        <v>0</v>
      </c>
      <c r="P245" s="26">
        <v>105</v>
      </c>
      <c r="R245" s="8" t="s">
        <v>435</v>
      </c>
      <c r="S245" s="1" t="s">
        <v>54</v>
      </c>
      <c r="T245" s="1">
        <v>1</v>
      </c>
      <c r="V245" s="25" t="s">
        <v>686</v>
      </c>
    </row>
    <row r="246" spans="1:22" ht="15" x14ac:dyDescent="0.25">
      <c r="A246" s="1">
        <v>266</v>
      </c>
      <c r="B246" s="6" t="s">
        <v>692</v>
      </c>
      <c r="C246" s="8" t="s">
        <v>693</v>
      </c>
      <c r="D246" s="1" t="s">
        <v>11</v>
      </c>
      <c r="E246" s="30" t="str">
        <f>VLOOKUP(D246,商品分类!B:C,2,0)</f>
        <v>113</v>
      </c>
      <c r="F246" s="8" t="s">
        <v>694</v>
      </c>
      <c r="G246" s="30" t="str">
        <f>VLOOKUP(F246,品牌!A:B,2,0)</f>
        <v>WTN</v>
      </c>
      <c r="H246" s="8" t="s">
        <v>695</v>
      </c>
      <c r="I246" s="1" t="str">
        <f t="shared" si="10"/>
        <v>维他奶维他</v>
      </c>
      <c r="J246" s="1" t="str">
        <f>RIGHT(VLOOKUP(I246,品牌下细分类_系列!F:G,2,0),2)</f>
        <v>15</v>
      </c>
      <c r="K246" s="9" t="s">
        <v>194</v>
      </c>
      <c r="L246" s="8" t="s">
        <v>167</v>
      </c>
      <c r="M246" s="22" t="str">
        <f>VLOOKUP(L246,特性!B:C,2,0)</f>
        <v>132</v>
      </c>
      <c r="N246" s="1" t="str">
        <f t="shared" si="11"/>
        <v>WTN2502415132113</v>
      </c>
      <c r="O246" s="1" t="b">
        <f t="shared" si="12"/>
        <v>0</v>
      </c>
      <c r="P246" s="26">
        <v>50</v>
      </c>
      <c r="R246" s="8" t="s">
        <v>196</v>
      </c>
      <c r="S246" s="1" t="s">
        <v>54</v>
      </c>
      <c r="T246" s="1">
        <v>1</v>
      </c>
      <c r="V246" s="25" t="s">
        <v>686</v>
      </c>
    </row>
    <row r="247" spans="1:22" ht="15" x14ac:dyDescent="0.25">
      <c r="A247" s="1">
        <v>275</v>
      </c>
      <c r="B247" s="6" t="s">
        <v>698</v>
      </c>
      <c r="C247" s="8" t="s">
        <v>698</v>
      </c>
      <c r="D247" s="1" t="s">
        <v>11</v>
      </c>
      <c r="E247" s="30" t="str">
        <f>VLOOKUP(D247,商品分类!B:C,2,0)</f>
        <v>113</v>
      </c>
      <c r="F247" s="8" t="s">
        <v>635</v>
      </c>
      <c r="G247" s="30" t="str">
        <f>VLOOKUP(F247,品牌!A:B,2,0)</f>
        <v>TY1</v>
      </c>
      <c r="H247" s="1" t="s">
        <v>50</v>
      </c>
      <c r="I247" s="1" t="str">
        <f t="shared" si="10"/>
        <v>统一默认</v>
      </c>
      <c r="J247" s="1" t="str">
        <f>RIGHT(VLOOKUP(I247,品牌下细分类_系列!F:G,2,0),2)</f>
        <v>10</v>
      </c>
      <c r="K247" s="9" t="s">
        <v>113</v>
      </c>
      <c r="L247" s="8" t="s">
        <v>203</v>
      </c>
      <c r="M247" s="22" t="str">
        <f>VLOOKUP(L247,特性!B:C,2,0)</f>
        <v>510</v>
      </c>
      <c r="N247" s="1" t="str">
        <f t="shared" si="11"/>
        <v>TY15001510510113</v>
      </c>
      <c r="O247" s="1" t="b">
        <f t="shared" si="12"/>
        <v>0</v>
      </c>
      <c r="P247" s="26">
        <v>32</v>
      </c>
      <c r="R247" s="8" t="s">
        <v>114</v>
      </c>
      <c r="S247" s="1" t="s">
        <v>54</v>
      </c>
      <c r="T247" s="1">
        <v>1</v>
      </c>
      <c r="V247" s="25" t="s">
        <v>697</v>
      </c>
    </row>
    <row r="248" spans="1:22" ht="15" x14ac:dyDescent="0.25">
      <c r="A248" s="1">
        <v>276</v>
      </c>
      <c r="B248" s="6" t="s">
        <v>699</v>
      </c>
      <c r="C248" s="8" t="s">
        <v>699</v>
      </c>
      <c r="D248" s="1" t="s">
        <v>11</v>
      </c>
      <c r="E248" s="30" t="str">
        <f>VLOOKUP(D248,商品分类!B:C,2,0)</f>
        <v>113</v>
      </c>
      <c r="F248" s="8" t="s">
        <v>635</v>
      </c>
      <c r="G248" s="30" t="str">
        <f>VLOOKUP(F248,品牌!A:B,2,0)</f>
        <v>TY1</v>
      </c>
      <c r="H248" s="8" t="s">
        <v>644</v>
      </c>
      <c r="I248" s="1" t="str">
        <f t="shared" si="10"/>
        <v>统一冰红茶</v>
      </c>
      <c r="J248" s="1" t="str">
        <f>RIGHT(VLOOKUP(I248,品牌下细分类_系列!F:G,2,0),2)</f>
        <v>25</v>
      </c>
      <c r="K248" s="9" t="s">
        <v>700</v>
      </c>
      <c r="L248" s="8" t="s">
        <v>195</v>
      </c>
      <c r="M248" s="22" t="str">
        <f>VLOOKUP(L248,特性!B:C,2,0)</f>
        <v>502</v>
      </c>
      <c r="N248" s="1" t="str">
        <f t="shared" si="11"/>
        <v>TY10010825502113</v>
      </c>
      <c r="O248" s="1" t="b">
        <f t="shared" si="12"/>
        <v>0</v>
      </c>
      <c r="P248" s="26">
        <v>26</v>
      </c>
      <c r="R248" s="8" t="s">
        <v>701</v>
      </c>
      <c r="S248" s="1" t="s">
        <v>54</v>
      </c>
      <c r="T248" s="1">
        <v>1</v>
      </c>
      <c r="V248" s="25" t="s">
        <v>697</v>
      </c>
    </row>
    <row r="249" spans="1:22" ht="15" x14ac:dyDescent="0.25">
      <c r="A249" s="1">
        <v>277</v>
      </c>
      <c r="B249" s="6" t="s">
        <v>702</v>
      </c>
      <c r="C249" s="8" t="s">
        <v>702</v>
      </c>
      <c r="D249" s="1" t="s">
        <v>11</v>
      </c>
      <c r="E249" s="30" t="str">
        <f>VLOOKUP(D249,商品分类!B:C,2,0)</f>
        <v>113</v>
      </c>
      <c r="F249" s="8" t="s">
        <v>635</v>
      </c>
      <c r="G249" s="30" t="str">
        <f>VLOOKUP(F249,品牌!A:B,2,0)</f>
        <v>TY1</v>
      </c>
      <c r="H249" s="8" t="s">
        <v>646</v>
      </c>
      <c r="I249" s="1" t="str">
        <f t="shared" si="10"/>
        <v>统一冰绿茶</v>
      </c>
      <c r="J249" s="1" t="str">
        <f>RIGHT(VLOOKUP(I249,品牌下细分类_系列!F:G,2,0),2)</f>
        <v>30</v>
      </c>
      <c r="K249" s="9" t="s">
        <v>700</v>
      </c>
      <c r="L249" s="8" t="s">
        <v>203</v>
      </c>
      <c r="M249" s="22" t="str">
        <f>VLOOKUP(L249,特性!B:C,2,0)</f>
        <v>510</v>
      </c>
      <c r="N249" s="1" t="str">
        <f t="shared" si="11"/>
        <v>TY10010830510113</v>
      </c>
      <c r="O249" s="1" t="b">
        <f t="shared" si="12"/>
        <v>0</v>
      </c>
      <c r="P249" s="26">
        <v>26</v>
      </c>
      <c r="R249" s="8" t="s">
        <v>701</v>
      </c>
      <c r="S249" s="1" t="s">
        <v>54</v>
      </c>
      <c r="T249" s="1">
        <v>1</v>
      </c>
      <c r="V249" s="25" t="s">
        <v>697</v>
      </c>
    </row>
    <row r="250" spans="1:22" ht="15" x14ac:dyDescent="0.25">
      <c r="A250" s="1">
        <v>278</v>
      </c>
      <c r="B250" s="6" t="s">
        <v>703</v>
      </c>
      <c r="C250" s="8" t="s">
        <v>703</v>
      </c>
      <c r="D250" s="1" t="s">
        <v>11</v>
      </c>
      <c r="E250" s="30" t="str">
        <f>VLOOKUP(D250,商品分类!B:C,2,0)</f>
        <v>113</v>
      </c>
      <c r="F250" s="8" t="s">
        <v>635</v>
      </c>
      <c r="G250" s="30" t="str">
        <f>VLOOKUP(F250,品牌!A:B,2,0)</f>
        <v>TY1</v>
      </c>
      <c r="H250" s="1" t="s">
        <v>50</v>
      </c>
      <c r="I250" s="1" t="str">
        <f t="shared" si="10"/>
        <v>统一默认</v>
      </c>
      <c r="J250" s="1" t="str">
        <f>RIGHT(VLOOKUP(I250,品牌下细分类_系列!F:G,2,0),2)</f>
        <v>10</v>
      </c>
      <c r="K250" s="9" t="s">
        <v>700</v>
      </c>
      <c r="L250" s="8" t="s">
        <v>203</v>
      </c>
      <c r="M250" s="22" t="str">
        <f>VLOOKUP(L250,特性!B:C,2,0)</f>
        <v>510</v>
      </c>
      <c r="N250" s="1" t="str">
        <f t="shared" si="11"/>
        <v>TY10010810510113</v>
      </c>
      <c r="O250" s="1" t="b">
        <f t="shared" si="12"/>
        <v>0</v>
      </c>
      <c r="P250" s="26">
        <v>26</v>
      </c>
      <c r="R250" s="8" t="s">
        <v>701</v>
      </c>
      <c r="S250" s="1" t="s">
        <v>54</v>
      </c>
      <c r="T250" s="1">
        <v>1</v>
      </c>
      <c r="V250" s="25" t="s">
        <v>697</v>
      </c>
    </row>
    <row r="251" spans="1:22" ht="15" x14ac:dyDescent="0.25">
      <c r="A251" s="1">
        <v>279</v>
      </c>
      <c r="B251" s="6" t="s">
        <v>704</v>
      </c>
      <c r="C251" s="8" t="s">
        <v>704</v>
      </c>
      <c r="D251" s="1" t="s">
        <v>11</v>
      </c>
      <c r="E251" s="30" t="str">
        <f>VLOOKUP(D251,商品分类!B:C,2,0)</f>
        <v>113</v>
      </c>
      <c r="F251" s="8" t="s">
        <v>635</v>
      </c>
      <c r="G251" s="30" t="str">
        <f>VLOOKUP(F251,品牌!A:B,2,0)</f>
        <v>TY1</v>
      </c>
      <c r="H251" s="8" t="s">
        <v>644</v>
      </c>
      <c r="I251" s="1" t="str">
        <f t="shared" si="10"/>
        <v>统一冰红茶</v>
      </c>
      <c r="J251" s="1" t="str">
        <f>RIGHT(VLOOKUP(I251,品牌下细分类_系列!F:G,2,0),2)</f>
        <v>25</v>
      </c>
      <c r="K251" s="9" t="s">
        <v>460</v>
      </c>
      <c r="L251" s="8" t="s">
        <v>195</v>
      </c>
      <c r="M251" s="22" t="str">
        <f>VLOOKUP(L251,特性!B:C,2,0)</f>
        <v>502</v>
      </c>
      <c r="N251" s="1" t="str">
        <f t="shared" si="11"/>
        <v>TY10020625502113</v>
      </c>
      <c r="O251" s="1" t="b">
        <f t="shared" si="12"/>
        <v>0</v>
      </c>
      <c r="P251" s="26">
        <v>32</v>
      </c>
      <c r="R251" s="8" t="s">
        <v>461</v>
      </c>
      <c r="S251" s="1" t="s">
        <v>54</v>
      </c>
      <c r="T251" s="1">
        <v>1</v>
      </c>
      <c r="V251" s="25" t="s">
        <v>697</v>
      </c>
    </row>
    <row r="252" spans="1:22" ht="15" x14ac:dyDescent="0.25">
      <c r="A252" s="1">
        <v>280</v>
      </c>
      <c r="B252" s="6" t="s">
        <v>705</v>
      </c>
      <c r="C252" s="8" t="s">
        <v>705</v>
      </c>
      <c r="D252" s="1" t="s">
        <v>11</v>
      </c>
      <c r="E252" s="30" t="str">
        <f>VLOOKUP(D252,商品分类!B:C,2,0)</f>
        <v>113</v>
      </c>
      <c r="F252" s="8" t="s">
        <v>635</v>
      </c>
      <c r="G252" s="30" t="str">
        <f>VLOOKUP(F252,品牌!A:B,2,0)</f>
        <v>TY1</v>
      </c>
      <c r="H252" s="8" t="s">
        <v>646</v>
      </c>
      <c r="I252" s="1" t="str">
        <f t="shared" si="10"/>
        <v>统一冰绿茶</v>
      </c>
      <c r="J252" s="1" t="str">
        <f>RIGHT(VLOOKUP(I252,品牌下细分类_系列!F:G,2,0),2)</f>
        <v>30</v>
      </c>
      <c r="K252" s="9" t="s">
        <v>460</v>
      </c>
      <c r="L252" s="8" t="s">
        <v>203</v>
      </c>
      <c r="M252" s="22" t="str">
        <f>VLOOKUP(L252,特性!B:C,2,0)</f>
        <v>510</v>
      </c>
      <c r="N252" s="1" t="str">
        <f t="shared" si="11"/>
        <v>TY10020630510113</v>
      </c>
      <c r="O252" s="1" t="b">
        <f t="shared" si="12"/>
        <v>0</v>
      </c>
      <c r="P252" s="26">
        <v>32</v>
      </c>
      <c r="R252" s="8" t="s">
        <v>461</v>
      </c>
      <c r="S252" s="1" t="s">
        <v>54</v>
      </c>
      <c r="T252" s="1">
        <v>1</v>
      </c>
      <c r="V252" s="25" t="s">
        <v>697</v>
      </c>
    </row>
    <row r="253" spans="1:22" ht="15" x14ac:dyDescent="0.25">
      <c r="A253" s="1">
        <v>281</v>
      </c>
      <c r="B253" s="6" t="s">
        <v>706</v>
      </c>
      <c r="C253" s="8" t="s">
        <v>706</v>
      </c>
      <c r="D253" s="1" t="s">
        <v>11</v>
      </c>
      <c r="E253" s="30" t="str">
        <f>VLOOKUP(D253,商品分类!B:C,2,0)</f>
        <v>113</v>
      </c>
      <c r="F253" s="8" t="s">
        <v>635</v>
      </c>
      <c r="G253" s="30" t="str">
        <f>VLOOKUP(F253,品牌!A:B,2,0)</f>
        <v>TY1</v>
      </c>
      <c r="H253" s="1" t="s">
        <v>50</v>
      </c>
      <c r="I253" s="1" t="str">
        <f t="shared" si="10"/>
        <v>统一默认</v>
      </c>
      <c r="J253" s="1" t="str">
        <f>RIGHT(VLOOKUP(I253,品牌下细分类_系列!F:G,2,0),2)</f>
        <v>10</v>
      </c>
      <c r="K253" s="9" t="s">
        <v>460</v>
      </c>
      <c r="L253" s="8" t="s">
        <v>203</v>
      </c>
      <c r="M253" s="22" t="str">
        <f>VLOOKUP(L253,特性!B:C,2,0)</f>
        <v>510</v>
      </c>
      <c r="N253" s="1" t="str">
        <f t="shared" si="11"/>
        <v>TY10020610510113</v>
      </c>
      <c r="O253" s="1" t="b">
        <f t="shared" si="12"/>
        <v>0</v>
      </c>
      <c r="P253" s="26">
        <v>32</v>
      </c>
      <c r="R253" s="8" t="s">
        <v>461</v>
      </c>
      <c r="S253" s="1" t="s">
        <v>54</v>
      </c>
      <c r="T253" s="1">
        <v>1</v>
      </c>
      <c r="V253" s="25" t="s">
        <v>697</v>
      </c>
    </row>
    <row r="254" spans="1:22" ht="15" x14ac:dyDescent="0.25">
      <c r="A254" s="1">
        <v>282</v>
      </c>
      <c r="B254" s="6" t="s">
        <v>707</v>
      </c>
      <c r="C254" s="8" t="s">
        <v>707</v>
      </c>
      <c r="D254" s="1" t="s">
        <v>11</v>
      </c>
      <c r="E254" s="30" t="str">
        <f>VLOOKUP(D254,商品分类!B:C,2,0)</f>
        <v>113</v>
      </c>
      <c r="F254" s="8" t="s">
        <v>635</v>
      </c>
      <c r="G254" s="30" t="str">
        <f>VLOOKUP(F254,品牌!A:B,2,0)</f>
        <v>TY1</v>
      </c>
      <c r="H254" s="1" t="s">
        <v>50</v>
      </c>
      <c r="I254" s="1" t="str">
        <f t="shared" si="10"/>
        <v>统一默认</v>
      </c>
      <c r="J254" s="1" t="str">
        <f>RIGHT(VLOOKUP(I254,品牌下细分类_系列!F:G,2,0),2)</f>
        <v>10</v>
      </c>
      <c r="K254" s="9" t="s">
        <v>113</v>
      </c>
      <c r="L254" s="8" t="s">
        <v>109</v>
      </c>
      <c r="M254" s="22" t="str">
        <f>VLOOKUP(L254,特性!B:C,2,0)</f>
        <v>144</v>
      </c>
      <c r="N254" s="1" t="str">
        <f t="shared" si="11"/>
        <v>TY15001510144113</v>
      </c>
      <c r="O254" s="1" t="b">
        <f t="shared" si="12"/>
        <v>0</v>
      </c>
      <c r="P254" s="26">
        <v>32</v>
      </c>
      <c r="R254" s="8" t="s">
        <v>114</v>
      </c>
      <c r="S254" s="1" t="s">
        <v>54</v>
      </c>
      <c r="T254" s="1">
        <v>1</v>
      </c>
      <c r="V254" s="25" t="s">
        <v>697</v>
      </c>
    </row>
    <row r="255" spans="1:22" ht="15" x14ac:dyDescent="0.25">
      <c r="A255" s="1">
        <v>284</v>
      </c>
      <c r="B255" s="6" t="s">
        <v>708</v>
      </c>
      <c r="C255" s="8" t="s">
        <v>708</v>
      </c>
      <c r="D255" s="1" t="s">
        <v>11</v>
      </c>
      <c r="E255" s="30" t="str">
        <f>VLOOKUP(D255,商品分类!B:C,2,0)</f>
        <v>113</v>
      </c>
      <c r="F255" s="8" t="s">
        <v>635</v>
      </c>
      <c r="G255" s="30" t="str">
        <f>VLOOKUP(F255,品牌!A:B,2,0)</f>
        <v>TY1</v>
      </c>
      <c r="H255" s="8" t="s">
        <v>654</v>
      </c>
      <c r="I255" s="1" t="str">
        <f t="shared" si="10"/>
        <v>统一海之言</v>
      </c>
      <c r="J255" s="1" t="str">
        <f>RIGHT(VLOOKUP(I255,品牌下细分类_系列!F:G,2,0),2)</f>
        <v>30</v>
      </c>
      <c r="K255" s="9" t="s">
        <v>113</v>
      </c>
      <c r="L255" s="8" t="s">
        <v>167</v>
      </c>
      <c r="M255" s="22" t="str">
        <f>VLOOKUP(L255,特性!B:C,2,0)</f>
        <v>132</v>
      </c>
      <c r="N255" s="1" t="str">
        <f t="shared" si="11"/>
        <v>TY15001530132113</v>
      </c>
      <c r="O255" s="1" t="b">
        <f t="shared" si="12"/>
        <v>0</v>
      </c>
      <c r="P255" s="26">
        <v>46</v>
      </c>
      <c r="R255" s="8" t="s">
        <v>114</v>
      </c>
      <c r="S255" s="1" t="s">
        <v>54</v>
      </c>
      <c r="T255" s="1">
        <v>1</v>
      </c>
      <c r="V255" s="25" t="s">
        <v>697</v>
      </c>
    </row>
    <row r="256" spans="1:22" ht="15" x14ac:dyDescent="0.25">
      <c r="A256" s="1">
        <v>285</v>
      </c>
      <c r="B256" s="6" t="s">
        <v>709</v>
      </c>
      <c r="C256" s="8" t="s">
        <v>709</v>
      </c>
      <c r="D256" s="1" t="s">
        <v>11</v>
      </c>
      <c r="E256" s="30" t="str">
        <f>VLOOKUP(D256,商品分类!B:C,2,0)</f>
        <v>113</v>
      </c>
      <c r="F256" s="8" t="s">
        <v>635</v>
      </c>
      <c r="G256" s="30" t="str">
        <f>VLOOKUP(F256,品牌!A:B,2,0)</f>
        <v>TY1</v>
      </c>
      <c r="H256" s="8" t="s">
        <v>654</v>
      </c>
      <c r="I256" s="1" t="str">
        <f t="shared" si="10"/>
        <v>统一海之言</v>
      </c>
      <c r="J256" s="1" t="str">
        <f>RIGHT(VLOOKUP(I256,品牌下细分类_系列!F:G,2,0),2)</f>
        <v>30</v>
      </c>
      <c r="K256" s="9" t="s">
        <v>113</v>
      </c>
      <c r="L256" s="8" t="s">
        <v>601</v>
      </c>
      <c r="M256" s="22" t="str">
        <f>VLOOKUP(L256,特性!B:C,2,0)</f>
        <v>170</v>
      </c>
      <c r="N256" s="1" t="str">
        <f t="shared" si="11"/>
        <v>TY15001530170113</v>
      </c>
      <c r="O256" s="1" t="b">
        <f t="shared" si="12"/>
        <v>0</v>
      </c>
      <c r="P256" s="26">
        <v>46</v>
      </c>
      <c r="R256" s="8" t="s">
        <v>114</v>
      </c>
      <c r="S256" s="1" t="s">
        <v>54</v>
      </c>
      <c r="T256" s="1">
        <v>1</v>
      </c>
      <c r="V256" s="25" t="s">
        <v>697</v>
      </c>
    </row>
    <row r="257" spans="1:22" ht="15" x14ac:dyDescent="0.25">
      <c r="A257" s="1">
        <v>286</v>
      </c>
      <c r="B257" s="6" t="s">
        <v>710</v>
      </c>
      <c r="C257" s="8" t="s">
        <v>710</v>
      </c>
      <c r="D257" s="1" t="s">
        <v>11</v>
      </c>
      <c r="E257" s="30" t="str">
        <f>VLOOKUP(D257,商品分类!B:C,2,0)</f>
        <v>113</v>
      </c>
      <c r="F257" s="8" t="s">
        <v>635</v>
      </c>
      <c r="G257" s="30" t="str">
        <f>VLOOKUP(F257,品牌!A:B,2,0)</f>
        <v>TY1</v>
      </c>
      <c r="H257" s="8" t="s">
        <v>654</v>
      </c>
      <c r="I257" s="1" t="str">
        <f t="shared" si="10"/>
        <v>统一海之言</v>
      </c>
      <c r="J257" s="1" t="str">
        <f>RIGHT(VLOOKUP(I257,品牌下细分类_系列!F:G,2,0),2)</f>
        <v>30</v>
      </c>
      <c r="K257" s="9" t="s">
        <v>113</v>
      </c>
      <c r="L257" s="8" t="s">
        <v>97</v>
      </c>
      <c r="M257" s="22" t="str">
        <f>VLOOKUP(L257,特性!B:C,2,0)</f>
        <v>143</v>
      </c>
      <c r="N257" s="1" t="str">
        <f t="shared" si="11"/>
        <v>TY15001530143113</v>
      </c>
      <c r="O257" s="1" t="b">
        <f t="shared" si="12"/>
        <v>0</v>
      </c>
      <c r="P257" s="26">
        <v>46</v>
      </c>
      <c r="R257" s="8" t="s">
        <v>114</v>
      </c>
      <c r="S257" s="1" t="s">
        <v>54</v>
      </c>
      <c r="T257" s="1">
        <v>1</v>
      </c>
      <c r="V257" s="25" t="s">
        <v>697</v>
      </c>
    </row>
    <row r="258" spans="1:22" ht="15" x14ac:dyDescent="0.25">
      <c r="A258" s="1">
        <v>287</v>
      </c>
      <c r="B258" s="6" t="s">
        <v>711</v>
      </c>
      <c r="C258" s="8" t="s">
        <v>711</v>
      </c>
      <c r="D258" s="1" t="s">
        <v>11</v>
      </c>
      <c r="E258" s="30" t="str">
        <f>VLOOKUP(D258,商品分类!B:C,2,0)</f>
        <v>113</v>
      </c>
      <c r="F258" s="8" t="s">
        <v>635</v>
      </c>
      <c r="G258" s="30" t="str">
        <f>VLOOKUP(F258,品牌!A:B,2,0)</f>
        <v>TY1</v>
      </c>
      <c r="H258" s="8" t="s">
        <v>654</v>
      </c>
      <c r="I258" s="1" t="str">
        <f t="shared" si="10"/>
        <v>统一海之言</v>
      </c>
      <c r="J258" s="1" t="str">
        <f>RIGHT(VLOOKUP(I258,品牌下细分类_系列!F:G,2,0),2)</f>
        <v>30</v>
      </c>
      <c r="K258" s="9" t="s">
        <v>113</v>
      </c>
      <c r="L258" s="8" t="s">
        <v>119</v>
      </c>
      <c r="M258" s="22" t="str">
        <f>VLOOKUP(L258,特性!B:C,2,0)</f>
        <v>141</v>
      </c>
      <c r="N258" s="1" t="str">
        <f t="shared" si="11"/>
        <v>TY15001530141113</v>
      </c>
      <c r="O258" s="1" t="b">
        <f t="shared" si="12"/>
        <v>0</v>
      </c>
      <c r="P258" s="26">
        <v>46</v>
      </c>
      <c r="R258" s="8" t="s">
        <v>114</v>
      </c>
      <c r="S258" s="1" t="s">
        <v>54</v>
      </c>
      <c r="T258" s="1">
        <v>1</v>
      </c>
      <c r="V258" s="25" t="s">
        <v>697</v>
      </c>
    </row>
    <row r="259" spans="1:22" ht="15" x14ac:dyDescent="0.25">
      <c r="A259" s="1">
        <v>291</v>
      </c>
      <c r="B259" s="6" t="s">
        <v>712</v>
      </c>
      <c r="C259" s="8" t="s">
        <v>712</v>
      </c>
      <c r="D259" s="1" t="s">
        <v>11</v>
      </c>
      <c r="E259" s="30" t="str">
        <f>VLOOKUP(D259,商品分类!B:C,2,0)</f>
        <v>113</v>
      </c>
      <c r="F259" s="8" t="s">
        <v>635</v>
      </c>
      <c r="G259" s="30" t="str">
        <f>VLOOKUP(F259,品牌!A:B,2,0)</f>
        <v>TY1</v>
      </c>
      <c r="H259" s="8" t="s">
        <v>660</v>
      </c>
      <c r="I259" s="1" t="str">
        <f t="shared" ref="I259:I322" si="13">F259&amp;H259</f>
        <v>统一雅哈</v>
      </c>
      <c r="J259" s="1" t="str">
        <f>RIGHT(VLOOKUP(I259,品牌下细分类_系列!F:G,2,0),2)</f>
        <v>55</v>
      </c>
      <c r="K259" s="9" t="s">
        <v>713</v>
      </c>
      <c r="L259" s="8" t="s">
        <v>163</v>
      </c>
      <c r="M259" s="22" t="str">
        <f>VLOOKUP(L259,特性!B:C,2,0)</f>
        <v>406</v>
      </c>
      <c r="N259" s="1" t="str">
        <f t="shared" ref="N259:N322" si="14">G259&amp;K259&amp;J259&amp;M259&amp;E259</f>
        <v>TY12801555406113</v>
      </c>
      <c r="O259" s="1" t="b">
        <f t="shared" ref="O259:O322" si="15">N259=N258</f>
        <v>0</v>
      </c>
      <c r="P259" s="26">
        <v>56</v>
      </c>
      <c r="R259" s="8" t="s">
        <v>714</v>
      </c>
      <c r="S259" s="1" t="s">
        <v>54</v>
      </c>
      <c r="T259" s="1">
        <v>1</v>
      </c>
      <c r="V259" s="25" t="s">
        <v>697</v>
      </c>
    </row>
    <row r="260" spans="1:22" ht="15" x14ac:dyDescent="0.25">
      <c r="A260" s="1">
        <v>293</v>
      </c>
      <c r="B260" s="6" t="s">
        <v>715</v>
      </c>
      <c r="C260" s="8" t="s">
        <v>715</v>
      </c>
      <c r="D260" s="1" t="s">
        <v>11</v>
      </c>
      <c r="E260" s="30" t="str">
        <f>VLOOKUP(D260,商品分类!B:C,2,0)</f>
        <v>113</v>
      </c>
      <c r="F260" s="8" t="s">
        <v>716</v>
      </c>
      <c r="G260" s="1" t="str">
        <f>VLOOKUP(F260,品牌!A:B,2,0)</f>
        <v>KSF</v>
      </c>
      <c r="H260" s="1" t="s">
        <v>50</v>
      </c>
      <c r="I260" s="1" t="str">
        <f t="shared" si="13"/>
        <v>康师傅默认</v>
      </c>
      <c r="J260" s="1" t="str">
        <f>RIGHT(VLOOKUP(I260,品牌下细分类_系列!F:G,2,0),2)</f>
        <v>10</v>
      </c>
      <c r="K260" s="9" t="s">
        <v>194</v>
      </c>
      <c r="L260" s="8" t="s">
        <v>195</v>
      </c>
      <c r="M260" s="22" t="str">
        <f>VLOOKUP(L260,特性!B:C,2,0)</f>
        <v>502</v>
      </c>
      <c r="N260" s="1" t="str">
        <f t="shared" si="14"/>
        <v>KSF2502410502113</v>
      </c>
      <c r="O260" s="1" t="b">
        <f t="shared" si="15"/>
        <v>0</v>
      </c>
      <c r="P260" s="26">
        <v>22</v>
      </c>
      <c r="R260" s="8" t="s">
        <v>196</v>
      </c>
      <c r="S260" s="1" t="s">
        <v>54</v>
      </c>
      <c r="T260" s="1">
        <v>1</v>
      </c>
      <c r="V260" s="25" t="s">
        <v>717</v>
      </c>
    </row>
    <row r="261" spans="1:22" ht="15" x14ac:dyDescent="0.25">
      <c r="A261" s="1">
        <v>294</v>
      </c>
      <c r="B261" s="6" t="s">
        <v>718</v>
      </c>
      <c r="C261" s="8" t="s">
        <v>718</v>
      </c>
      <c r="D261" s="1" t="s">
        <v>11</v>
      </c>
      <c r="E261" s="30" t="str">
        <f>VLOOKUP(D261,商品分类!B:C,2,0)</f>
        <v>113</v>
      </c>
      <c r="F261" s="8" t="s">
        <v>716</v>
      </c>
      <c r="G261" s="1" t="str">
        <f>VLOOKUP(F261,品牌!A:B,2,0)</f>
        <v>KSF</v>
      </c>
      <c r="H261" s="1" t="s">
        <v>50</v>
      </c>
      <c r="I261" s="1" t="str">
        <f t="shared" si="13"/>
        <v>康师傅默认</v>
      </c>
      <c r="J261" s="1" t="str">
        <f>RIGHT(VLOOKUP(I261,品牌下细分类_系列!F:G,2,0),2)</f>
        <v>10</v>
      </c>
      <c r="K261" s="9" t="s">
        <v>194</v>
      </c>
      <c r="L261" s="8" t="s">
        <v>203</v>
      </c>
      <c r="M261" s="22" t="str">
        <f>VLOOKUP(L261,特性!B:C,2,0)</f>
        <v>510</v>
      </c>
      <c r="N261" s="1" t="str">
        <f t="shared" si="14"/>
        <v>KSF2502410510113</v>
      </c>
      <c r="O261" s="1" t="b">
        <f t="shared" si="15"/>
        <v>0</v>
      </c>
      <c r="P261" s="26">
        <v>22</v>
      </c>
      <c r="R261" s="8" t="s">
        <v>196</v>
      </c>
      <c r="S261" s="1" t="s">
        <v>54</v>
      </c>
      <c r="T261" s="1">
        <v>1</v>
      </c>
      <c r="V261" s="25" t="s">
        <v>717</v>
      </c>
    </row>
    <row r="262" spans="1:22" ht="15" x14ac:dyDescent="0.25">
      <c r="A262" s="1">
        <v>295</v>
      </c>
      <c r="B262" s="6" t="s">
        <v>719</v>
      </c>
      <c r="C262" s="8" t="s">
        <v>719</v>
      </c>
      <c r="D262" s="1" t="s">
        <v>11</v>
      </c>
      <c r="E262" s="30" t="str">
        <f>VLOOKUP(D262,商品分类!B:C,2,0)</f>
        <v>113</v>
      </c>
      <c r="F262" s="8" t="s">
        <v>716</v>
      </c>
      <c r="G262" s="1" t="str">
        <f>VLOOKUP(F262,品牌!A:B,2,0)</f>
        <v>KSF</v>
      </c>
      <c r="H262" s="1" t="s">
        <v>50</v>
      </c>
      <c r="I262" s="1" t="str">
        <f t="shared" si="13"/>
        <v>康师傅默认</v>
      </c>
      <c r="J262" s="1" t="str">
        <f>RIGHT(VLOOKUP(I262,品牌下细分类_系列!F:G,2,0),2)</f>
        <v>10</v>
      </c>
      <c r="K262" s="9" t="s">
        <v>292</v>
      </c>
      <c r="L262" s="8" t="s">
        <v>195</v>
      </c>
      <c r="M262" s="22" t="str">
        <f>VLOOKUP(L262,特性!B:C,2,0)</f>
        <v>502</v>
      </c>
      <c r="N262" s="1" t="str">
        <f t="shared" si="14"/>
        <v>KSF5501510502113</v>
      </c>
      <c r="O262" s="1" t="b">
        <f t="shared" si="15"/>
        <v>0</v>
      </c>
      <c r="P262" s="26">
        <v>34</v>
      </c>
      <c r="R262" s="8" t="s">
        <v>294</v>
      </c>
      <c r="S262" s="1" t="s">
        <v>54</v>
      </c>
      <c r="T262" s="1">
        <v>1</v>
      </c>
      <c r="V262" s="25" t="s">
        <v>717</v>
      </c>
    </row>
    <row r="263" spans="1:22" ht="15" x14ac:dyDescent="0.25">
      <c r="A263" s="1">
        <v>296</v>
      </c>
      <c r="B263" s="6" t="s">
        <v>720</v>
      </c>
      <c r="C263" s="8" t="s">
        <v>720</v>
      </c>
      <c r="D263" s="1" t="s">
        <v>11</v>
      </c>
      <c r="E263" s="30" t="str">
        <f>VLOOKUP(D263,商品分类!B:C,2,0)</f>
        <v>113</v>
      </c>
      <c r="F263" s="8" t="s">
        <v>716</v>
      </c>
      <c r="G263" s="1" t="str">
        <f>VLOOKUP(F263,品牌!A:B,2,0)</f>
        <v>KSF</v>
      </c>
      <c r="H263" s="1" t="s">
        <v>50</v>
      </c>
      <c r="I263" s="1" t="str">
        <f t="shared" si="13"/>
        <v>康师傅默认</v>
      </c>
      <c r="J263" s="1" t="str">
        <f>RIGHT(VLOOKUP(I263,品牌下细分类_系列!F:G,2,0),2)</f>
        <v>10</v>
      </c>
      <c r="K263" s="9" t="s">
        <v>292</v>
      </c>
      <c r="L263" s="8" t="s">
        <v>721</v>
      </c>
      <c r="M263" s="22" t="str">
        <f>VLOOKUP(L263,特性!B:C,2,0)</f>
        <v>513</v>
      </c>
      <c r="N263" s="1" t="str">
        <f t="shared" si="14"/>
        <v>KSF5501510513113</v>
      </c>
      <c r="O263" s="1" t="b">
        <f t="shared" si="15"/>
        <v>0</v>
      </c>
      <c r="P263" s="26">
        <v>34</v>
      </c>
      <c r="R263" s="8" t="s">
        <v>294</v>
      </c>
      <c r="S263" s="1" t="s">
        <v>54</v>
      </c>
      <c r="T263" s="1">
        <v>1</v>
      </c>
      <c r="V263" s="25" t="s">
        <v>717</v>
      </c>
    </row>
    <row r="264" spans="1:22" ht="15" x14ac:dyDescent="0.25">
      <c r="A264" s="1">
        <v>297</v>
      </c>
      <c r="B264" s="6" t="s">
        <v>722</v>
      </c>
      <c r="C264" s="8" t="s">
        <v>722</v>
      </c>
      <c r="D264" s="1" t="s">
        <v>11</v>
      </c>
      <c r="E264" s="30" t="str">
        <f>VLOOKUP(D264,商品分类!B:C,2,0)</f>
        <v>113</v>
      </c>
      <c r="F264" s="8" t="s">
        <v>716</v>
      </c>
      <c r="G264" s="1" t="str">
        <f>VLOOKUP(F264,品牌!A:B,2,0)</f>
        <v>KSF</v>
      </c>
      <c r="H264" s="1" t="s">
        <v>50</v>
      </c>
      <c r="I264" s="1" t="str">
        <f t="shared" si="13"/>
        <v>康师傅默认</v>
      </c>
      <c r="J264" s="1" t="str">
        <f>RIGHT(VLOOKUP(I264,品牌下细分类_系列!F:G,2,0),2)</f>
        <v>10</v>
      </c>
      <c r="K264" s="9" t="s">
        <v>292</v>
      </c>
      <c r="L264" s="8" t="s">
        <v>203</v>
      </c>
      <c r="M264" s="22" t="str">
        <f>VLOOKUP(L264,特性!B:C,2,0)</f>
        <v>510</v>
      </c>
      <c r="N264" s="1" t="str">
        <f t="shared" si="14"/>
        <v>KSF5501510510113</v>
      </c>
      <c r="O264" s="1" t="b">
        <f t="shared" si="15"/>
        <v>0</v>
      </c>
      <c r="P264" s="26">
        <v>34</v>
      </c>
      <c r="R264" s="8" t="s">
        <v>294</v>
      </c>
      <c r="S264" s="1" t="s">
        <v>54</v>
      </c>
      <c r="T264" s="1">
        <v>1</v>
      </c>
      <c r="V264" s="25" t="s">
        <v>717</v>
      </c>
    </row>
    <row r="265" spans="1:22" ht="15" x14ac:dyDescent="0.25">
      <c r="A265" s="1">
        <v>298</v>
      </c>
      <c r="B265" s="6" t="s">
        <v>723</v>
      </c>
      <c r="C265" s="8" t="s">
        <v>723</v>
      </c>
      <c r="D265" s="1" t="s">
        <v>11</v>
      </c>
      <c r="E265" s="30" t="str">
        <f>VLOOKUP(D265,商品分类!B:C,2,0)</f>
        <v>113</v>
      </c>
      <c r="F265" s="8" t="s">
        <v>716</v>
      </c>
      <c r="G265" s="1" t="str">
        <f>VLOOKUP(F265,品牌!A:B,2,0)</f>
        <v>KSF</v>
      </c>
      <c r="H265" s="1" t="s">
        <v>50</v>
      </c>
      <c r="I265" s="1" t="str">
        <f t="shared" si="13"/>
        <v>康师傅默认</v>
      </c>
      <c r="J265" s="1" t="str">
        <f>RIGHT(VLOOKUP(I265,品牌下细分类_系列!F:G,2,0),2)</f>
        <v>10</v>
      </c>
      <c r="K265" s="9" t="s">
        <v>292</v>
      </c>
      <c r="L265" s="8" t="s">
        <v>724</v>
      </c>
      <c r="M265" s="22" t="str">
        <f>VLOOKUP(L265,特性!B:C,2,0)</f>
        <v>514</v>
      </c>
      <c r="N265" s="1" t="str">
        <f t="shared" si="14"/>
        <v>KSF5501510514113</v>
      </c>
      <c r="O265" s="1" t="b">
        <f t="shared" si="15"/>
        <v>0</v>
      </c>
      <c r="P265" s="26">
        <v>34</v>
      </c>
      <c r="R265" s="8" t="s">
        <v>294</v>
      </c>
      <c r="S265" s="1" t="s">
        <v>54</v>
      </c>
      <c r="T265" s="1">
        <v>1</v>
      </c>
      <c r="V265" s="25" t="s">
        <v>717</v>
      </c>
    </row>
    <row r="266" spans="1:22" ht="15" x14ac:dyDescent="0.25">
      <c r="A266" s="1">
        <v>299</v>
      </c>
      <c r="B266" s="6" t="s">
        <v>725</v>
      </c>
      <c r="C266" s="8" t="s">
        <v>725</v>
      </c>
      <c r="D266" s="1" t="s">
        <v>11</v>
      </c>
      <c r="E266" s="30" t="str">
        <f>VLOOKUP(D266,商品分类!B:C,2,0)</f>
        <v>113</v>
      </c>
      <c r="F266" s="8" t="s">
        <v>716</v>
      </c>
      <c r="G266" s="1" t="str">
        <f>VLOOKUP(F266,品牌!A:B,2,0)</f>
        <v>KSF</v>
      </c>
      <c r="H266" s="1" t="s">
        <v>50</v>
      </c>
      <c r="I266" s="1" t="str">
        <f t="shared" si="13"/>
        <v>康师傅默认</v>
      </c>
      <c r="J266" s="1" t="str">
        <f>RIGHT(VLOOKUP(I266,品牌下细分类_系列!F:G,2,0),2)</f>
        <v>10</v>
      </c>
      <c r="K266" s="9" t="s">
        <v>292</v>
      </c>
      <c r="L266" s="8" t="s">
        <v>726</v>
      </c>
      <c r="M266" s="22" t="str">
        <f>VLOOKUP(L266,特性!B:C,2,0)</f>
        <v>515</v>
      </c>
      <c r="N266" s="1" t="str">
        <f t="shared" si="14"/>
        <v>KSF5501510515113</v>
      </c>
      <c r="O266" s="1" t="b">
        <f t="shared" si="15"/>
        <v>0</v>
      </c>
      <c r="P266" s="26">
        <v>34</v>
      </c>
      <c r="R266" s="8" t="s">
        <v>294</v>
      </c>
      <c r="S266" s="1" t="s">
        <v>54</v>
      </c>
      <c r="T266" s="1">
        <v>1</v>
      </c>
      <c r="V266" s="25" t="s">
        <v>717</v>
      </c>
    </row>
    <row r="267" spans="1:22" ht="15" x14ac:dyDescent="0.25">
      <c r="A267" s="1">
        <v>300</v>
      </c>
      <c r="B267" s="6" t="s">
        <v>727</v>
      </c>
      <c r="C267" s="8" t="s">
        <v>727</v>
      </c>
      <c r="D267" s="1" t="s">
        <v>11</v>
      </c>
      <c r="E267" s="30" t="str">
        <f>VLOOKUP(D267,商品分类!B:C,2,0)</f>
        <v>113</v>
      </c>
      <c r="F267" s="8" t="s">
        <v>716</v>
      </c>
      <c r="G267" s="1" t="str">
        <f>VLOOKUP(F267,品牌!A:B,2,0)</f>
        <v>KSF</v>
      </c>
      <c r="H267" s="1" t="s">
        <v>50</v>
      </c>
      <c r="I267" s="1" t="str">
        <f t="shared" si="13"/>
        <v>康师傅默认</v>
      </c>
      <c r="J267" s="1" t="str">
        <f>RIGHT(VLOOKUP(I267,品牌下细分类_系列!F:G,2,0),2)</f>
        <v>10</v>
      </c>
      <c r="K267" s="9" t="s">
        <v>292</v>
      </c>
      <c r="L267" s="8" t="s">
        <v>109</v>
      </c>
      <c r="M267" s="22" t="str">
        <f>VLOOKUP(L267,特性!B:C,2,0)</f>
        <v>144</v>
      </c>
      <c r="N267" s="1" t="str">
        <f t="shared" si="14"/>
        <v>KSF5501510144113</v>
      </c>
      <c r="O267" s="1" t="b">
        <f t="shared" si="15"/>
        <v>0</v>
      </c>
      <c r="P267" s="26">
        <v>34</v>
      </c>
      <c r="R267" s="8" t="s">
        <v>294</v>
      </c>
      <c r="S267" s="1" t="s">
        <v>54</v>
      </c>
      <c r="T267" s="1">
        <v>1</v>
      </c>
      <c r="V267" s="25" t="s">
        <v>717</v>
      </c>
    </row>
    <row r="268" spans="1:22" ht="15" x14ac:dyDescent="0.25">
      <c r="A268" s="1">
        <v>301</v>
      </c>
      <c r="B268" s="6" t="s">
        <v>728</v>
      </c>
      <c r="C268" s="8" t="s">
        <v>728</v>
      </c>
      <c r="D268" s="1" t="s">
        <v>11</v>
      </c>
      <c r="E268" s="30" t="str">
        <f>VLOOKUP(D268,商品分类!B:C,2,0)</f>
        <v>113</v>
      </c>
      <c r="F268" s="8" t="s">
        <v>716</v>
      </c>
      <c r="G268" s="1" t="str">
        <f>VLOOKUP(F268,品牌!A:B,2,0)</f>
        <v>KSF</v>
      </c>
      <c r="H268" s="1" t="s">
        <v>50</v>
      </c>
      <c r="I268" s="1" t="str">
        <f t="shared" si="13"/>
        <v>康师傅默认</v>
      </c>
      <c r="J268" s="1" t="str">
        <f>RIGHT(VLOOKUP(I268,品牌下细分类_系列!F:G,2,0),2)</f>
        <v>10</v>
      </c>
      <c r="K268" s="9" t="s">
        <v>292</v>
      </c>
      <c r="L268" s="8" t="s">
        <v>89</v>
      </c>
      <c r="M268" s="22" t="str">
        <f>VLOOKUP(L268,特性!B:C,2,0)</f>
        <v>120</v>
      </c>
      <c r="N268" s="1" t="str">
        <f t="shared" si="14"/>
        <v>KSF5501510120113</v>
      </c>
      <c r="O268" s="1" t="b">
        <f t="shared" si="15"/>
        <v>0</v>
      </c>
      <c r="P268" s="26">
        <v>34</v>
      </c>
      <c r="R268" s="8" t="s">
        <v>294</v>
      </c>
      <c r="S268" s="1" t="s">
        <v>54</v>
      </c>
      <c r="T268" s="1">
        <v>1</v>
      </c>
      <c r="V268" s="25" t="s">
        <v>717</v>
      </c>
    </row>
    <row r="269" spans="1:22" ht="15" x14ac:dyDescent="0.25">
      <c r="A269" s="1">
        <v>302</v>
      </c>
      <c r="B269" s="6" t="s">
        <v>729</v>
      </c>
      <c r="C269" s="8" t="s">
        <v>729</v>
      </c>
      <c r="D269" s="1" t="s">
        <v>11</v>
      </c>
      <c r="E269" s="30" t="str">
        <f>VLOOKUP(D269,商品分类!B:C,2,0)</f>
        <v>113</v>
      </c>
      <c r="F269" s="8" t="s">
        <v>716</v>
      </c>
      <c r="G269" s="1" t="str">
        <f>VLOOKUP(F269,品牌!A:B,2,0)</f>
        <v>KSF</v>
      </c>
      <c r="H269" s="1" t="s">
        <v>50</v>
      </c>
      <c r="I269" s="1" t="str">
        <f t="shared" si="13"/>
        <v>康师傅默认</v>
      </c>
      <c r="J269" s="1" t="str">
        <f>RIGHT(VLOOKUP(I269,品牌下细分类_系列!F:G,2,0),2)</f>
        <v>10</v>
      </c>
      <c r="K269" s="9" t="s">
        <v>292</v>
      </c>
      <c r="L269" s="8" t="s">
        <v>730</v>
      </c>
      <c r="M269" s="22" t="str">
        <f>VLOOKUP(L269,特性!B:C,2,0)</f>
        <v>172</v>
      </c>
      <c r="N269" s="1" t="str">
        <f t="shared" si="14"/>
        <v>KSF5501510172113</v>
      </c>
      <c r="O269" s="1" t="b">
        <f t="shared" si="15"/>
        <v>0</v>
      </c>
      <c r="P269" s="26">
        <v>34</v>
      </c>
      <c r="R269" s="8" t="s">
        <v>294</v>
      </c>
      <c r="S269" s="1" t="s">
        <v>54</v>
      </c>
      <c r="T269" s="1">
        <v>1</v>
      </c>
      <c r="V269" s="25" t="s">
        <v>717</v>
      </c>
    </row>
    <row r="270" spans="1:22" ht="15" x14ac:dyDescent="0.25">
      <c r="A270" s="1">
        <v>303</v>
      </c>
      <c r="B270" s="6" t="s">
        <v>731</v>
      </c>
      <c r="C270" s="8" t="s">
        <v>731</v>
      </c>
      <c r="D270" s="1" t="s">
        <v>11</v>
      </c>
      <c r="E270" s="30" t="str">
        <f>VLOOKUP(D270,商品分类!B:C,2,0)</f>
        <v>113</v>
      </c>
      <c r="F270" s="8" t="s">
        <v>716</v>
      </c>
      <c r="G270" s="1" t="str">
        <f>VLOOKUP(F270,品牌!A:B,2,0)</f>
        <v>KSF</v>
      </c>
      <c r="H270" s="1" t="s">
        <v>50</v>
      </c>
      <c r="I270" s="1" t="str">
        <f t="shared" si="13"/>
        <v>康师傅默认</v>
      </c>
      <c r="J270" s="1" t="str">
        <f>RIGHT(VLOOKUP(I270,品牌下细分类_系列!F:G,2,0),2)</f>
        <v>10</v>
      </c>
      <c r="K270" s="9" t="s">
        <v>292</v>
      </c>
      <c r="L270" s="8" t="s">
        <v>312</v>
      </c>
      <c r="M270" s="22" t="str">
        <f>VLOOKUP(L270,特性!B:C,2,0)</f>
        <v>135</v>
      </c>
      <c r="N270" s="1" t="str">
        <f t="shared" si="14"/>
        <v>KSF5501510135113</v>
      </c>
      <c r="O270" s="1" t="b">
        <f t="shared" si="15"/>
        <v>0</v>
      </c>
      <c r="P270" s="26">
        <v>34</v>
      </c>
      <c r="R270" s="8" t="s">
        <v>294</v>
      </c>
      <c r="S270" s="1" t="s">
        <v>54</v>
      </c>
      <c r="T270" s="1">
        <v>1</v>
      </c>
      <c r="V270" s="25" t="s">
        <v>717</v>
      </c>
    </row>
    <row r="271" spans="1:22" ht="15" x14ac:dyDescent="0.25">
      <c r="A271" s="1">
        <v>304</v>
      </c>
      <c r="B271" s="6" t="s">
        <v>732</v>
      </c>
      <c r="C271" s="8" t="s">
        <v>732</v>
      </c>
      <c r="D271" s="1" t="s">
        <v>11</v>
      </c>
      <c r="E271" s="30" t="str">
        <f>VLOOKUP(D271,商品分类!B:C,2,0)</f>
        <v>113</v>
      </c>
      <c r="F271" s="8" t="s">
        <v>716</v>
      </c>
      <c r="G271" s="1" t="str">
        <f>VLOOKUP(F271,品牌!A:B,2,0)</f>
        <v>KSF</v>
      </c>
      <c r="H271" s="1" t="s">
        <v>50</v>
      </c>
      <c r="I271" s="1" t="str">
        <f t="shared" si="13"/>
        <v>康师傅默认</v>
      </c>
      <c r="J271" s="1" t="str">
        <f>RIGHT(VLOOKUP(I271,品牌下细分类_系列!F:G,2,0),2)</f>
        <v>10</v>
      </c>
      <c r="K271" s="9" t="s">
        <v>292</v>
      </c>
      <c r="L271" s="8" t="s">
        <v>167</v>
      </c>
      <c r="M271" s="22" t="str">
        <f>VLOOKUP(L271,特性!B:C,2,0)</f>
        <v>132</v>
      </c>
      <c r="N271" s="1" t="str">
        <f t="shared" si="14"/>
        <v>KSF5501510132113</v>
      </c>
      <c r="O271" s="1" t="b">
        <f t="shared" si="15"/>
        <v>0</v>
      </c>
      <c r="P271" s="26">
        <v>34</v>
      </c>
      <c r="R271" s="8" t="s">
        <v>294</v>
      </c>
      <c r="S271" s="1" t="s">
        <v>54</v>
      </c>
      <c r="T271" s="1">
        <v>1</v>
      </c>
      <c r="V271" s="25" t="s">
        <v>717</v>
      </c>
    </row>
    <row r="272" spans="1:22" ht="15" x14ac:dyDescent="0.25">
      <c r="A272" s="1">
        <v>305</v>
      </c>
      <c r="B272" s="6" t="s">
        <v>733</v>
      </c>
      <c r="C272" s="8" t="s">
        <v>733</v>
      </c>
      <c r="D272" s="1" t="s">
        <v>11</v>
      </c>
      <c r="E272" s="30" t="str">
        <f>VLOOKUP(D272,商品分类!B:C,2,0)</f>
        <v>113</v>
      </c>
      <c r="F272" s="8" t="s">
        <v>716</v>
      </c>
      <c r="G272" s="1" t="str">
        <f>VLOOKUP(F272,品牌!A:B,2,0)</f>
        <v>KSF</v>
      </c>
      <c r="H272" s="1" t="s">
        <v>50</v>
      </c>
      <c r="I272" s="1" t="str">
        <f t="shared" si="13"/>
        <v>康师傅默认</v>
      </c>
      <c r="J272" s="1" t="str">
        <f>RIGHT(VLOOKUP(I272,品牌下细分类_系列!F:G,2,0),2)</f>
        <v>10</v>
      </c>
      <c r="K272" s="9" t="s">
        <v>292</v>
      </c>
      <c r="L272" s="8" t="s">
        <v>170</v>
      </c>
      <c r="M272" s="22" t="str">
        <f>VLOOKUP(L272,特性!B:C,2,0)</f>
        <v>127</v>
      </c>
      <c r="N272" s="1" t="str">
        <f t="shared" si="14"/>
        <v>KSF5501510127113</v>
      </c>
      <c r="O272" s="1" t="b">
        <f t="shared" si="15"/>
        <v>0</v>
      </c>
      <c r="P272" s="26">
        <v>34</v>
      </c>
      <c r="R272" s="8" t="s">
        <v>294</v>
      </c>
      <c r="S272" s="1" t="s">
        <v>54</v>
      </c>
      <c r="T272" s="1">
        <v>1</v>
      </c>
      <c r="V272" s="25" t="s">
        <v>717</v>
      </c>
    </row>
    <row r="273" spans="1:22" ht="15" x14ac:dyDescent="0.25">
      <c r="A273" s="1">
        <v>306</v>
      </c>
      <c r="B273" s="6" t="s">
        <v>734</v>
      </c>
      <c r="C273" s="8" t="s">
        <v>734</v>
      </c>
      <c r="D273" s="1" t="s">
        <v>11</v>
      </c>
      <c r="E273" s="30" t="str">
        <f>VLOOKUP(D273,商品分类!B:C,2,0)</f>
        <v>113</v>
      </c>
      <c r="F273" s="8" t="s">
        <v>716</v>
      </c>
      <c r="G273" s="1" t="str">
        <f>VLOOKUP(F273,品牌!A:B,2,0)</f>
        <v>KSF</v>
      </c>
      <c r="H273" s="1" t="s">
        <v>50</v>
      </c>
      <c r="I273" s="1" t="str">
        <f t="shared" si="13"/>
        <v>康师傅默认</v>
      </c>
      <c r="J273" s="1" t="str">
        <f>RIGHT(VLOOKUP(I273,品牌下细分类_系列!F:G,2,0),2)</f>
        <v>10</v>
      </c>
      <c r="K273" s="9" t="s">
        <v>292</v>
      </c>
      <c r="L273" s="8" t="s">
        <v>314</v>
      </c>
      <c r="M273" s="22" t="str">
        <f>VLOOKUP(L273,特性!B:C,2,0)</f>
        <v>147</v>
      </c>
      <c r="N273" s="1" t="str">
        <f t="shared" si="14"/>
        <v>KSF5501510147113</v>
      </c>
      <c r="O273" s="1" t="b">
        <f t="shared" si="15"/>
        <v>0</v>
      </c>
      <c r="P273" s="26">
        <v>34</v>
      </c>
      <c r="R273" s="8" t="s">
        <v>294</v>
      </c>
      <c r="S273" s="1" t="s">
        <v>54</v>
      </c>
      <c r="T273" s="1">
        <v>1</v>
      </c>
      <c r="V273" s="25" t="s">
        <v>717</v>
      </c>
    </row>
    <row r="274" spans="1:22" ht="15" x14ac:dyDescent="0.25">
      <c r="A274" s="1">
        <v>307</v>
      </c>
      <c r="B274" s="6" t="s">
        <v>735</v>
      </c>
      <c r="C274" s="8" t="s">
        <v>735</v>
      </c>
      <c r="D274" s="1" t="s">
        <v>11</v>
      </c>
      <c r="E274" s="30" t="str">
        <f>VLOOKUP(D274,商品分类!B:C,2,0)</f>
        <v>113</v>
      </c>
      <c r="F274" s="8" t="s">
        <v>716</v>
      </c>
      <c r="G274" s="1" t="str">
        <f>VLOOKUP(F274,品牌!A:B,2,0)</f>
        <v>KSF</v>
      </c>
      <c r="H274" s="1" t="s">
        <v>50</v>
      </c>
      <c r="I274" s="1" t="str">
        <f t="shared" si="13"/>
        <v>康师傅默认</v>
      </c>
      <c r="J274" s="1" t="str">
        <f>RIGHT(VLOOKUP(I274,品牌下细分类_系列!F:G,2,0),2)</f>
        <v>10</v>
      </c>
      <c r="K274" s="9" t="s">
        <v>292</v>
      </c>
      <c r="L274" s="8" t="s">
        <v>205</v>
      </c>
      <c r="M274" s="22" t="str">
        <f>VLOOKUP(L274,特性!B:C,2,0)</f>
        <v>142</v>
      </c>
      <c r="N274" s="1" t="str">
        <f t="shared" si="14"/>
        <v>KSF5501510142113</v>
      </c>
      <c r="O274" s="1" t="b">
        <f t="shared" si="15"/>
        <v>0</v>
      </c>
      <c r="P274" s="26">
        <v>34</v>
      </c>
      <c r="R274" s="8" t="s">
        <v>294</v>
      </c>
      <c r="S274" s="1" t="s">
        <v>54</v>
      </c>
      <c r="T274" s="1">
        <v>1</v>
      </c>
      <c r="V274" s="25" t="s">
        <v>717</v>
      </c>
    </row>
    <row r="275" spans="1:22" ht="15" x14ac:dyDescent="0.25">
      <c r="A275" s="1">
        <v>308</v>
      </c>
      <c r="B275" s="6" t="s">
        <v>736</v>
      </c>
      <c r="C275" s="8" t="s">
        <v>736</v>
      </c>
      <c r="D275" s="1" t="s">
        <v>11</v>
      </c>
      <c r="E275" s="30" t="str">
        <f>VLOOKUP(D275,商品分类!B:C,2,0)</f>
        <v>113</v>
      </c>
      <c r="F275" s="8" t="s">
        <v>716</v>
      </c>
      <c r="G275" s="1" t="str">
        <f>VLOOKUP(F275,品牌!A:B,2,0)</f>
        <v>KSF</v>
      </c>
      <c r="H275" s="1" t="s">
        <v>50</v>
      </c>
      <c r="I275" s="1" t="str">
        <f t="shared" si="13"/>
        <v>康师傅默认</v>
      </c>
      <c r="J275" s="1" t="str">
        <f>RIGHT(VLOOKUP(I275,品牌下细分类_系列!F:G,2,0),2)</f>
        <v>10</v>
      </c>
      <c r="K275" s="9" t="s">
        <v>88</v>
      </c>
      <c r="L275" s="8" t="s">
        <v>195</v>
      </c>
      <c r="M275" s="22" t="str">
        <f>VLOOKUP(L275,特性!B:C,2,0)</f>
        <v>502</v>
      </c>
      <c r="N275" s="1" t="str">
        <f t="shared" si="14"/>
        <v>KSF0011210502113</v>
      </c>
      <c r="O275" s="1" t="b">
        <f t="shared" si="15"/>
        <v>0</v>
      </c>
      <c r="P275" s="26">
        <v>37.5</v>
      </c>
      <c r="R275" s="8" t="s">
        <v>90</v>
      </c>
      <c r="S275" s="1" t="s">
        <v>54</v>
      </c>
      <c r="T275" s="1">
        <v>1</v>
      </c>
      <c r="V275" s="25" t="s">
        <v>717</v>
      </c>
    </row>
    <row r="276" spans="1:22" ht="15" x14ac:dyDescent="0.25">
      <c r="A276" s="1">
        <v>309</v>
      </c>
      <c r="B276" s="6" t="s">
        <v>737</v>
      </c>
      <c r="C276" s="8" t="s">
        <v>737</v>
      </c>
      <c r="D276" s="1" t="s">
        <v>11</v>
      </c>
      <c r="E276" s="30" t="str">
        <f>VLOOKUP(D276,商品分类!B:C,2,0)</f>
        <v>113</v>
      </c>
      <c r="F276" s="8" t="s">
        <v>716</v>
      </c>
      <c r="G276" s="1" t="str">
        <f>VLOOKUP(F276,品牌!A:B,2,0)</f>
        <v>KSF</v>
      </c>
      <c r="H276" s="1" t="s">
        <v>50</v>
      </c>
      <c r="I276" s="1" t="str">
        <f t="shared" si="13"/>
        <v>康师傅默认</v>
      </c>
      <c r="J276" s="1" t="str">
        <f>RIGHT(VLOOKUP(I276,品牌下细分类_系列!F:G,2,0),2)</f>
        <v>10</v>
      </c>
      <c r="K276" s="9" t="s">
        <v>88</v>
      </c>
      <c r="L276" s="8" t="s">
        <v>203</v>
      </c>
      <c r="M276" s="22" t="str">
        <f>VLOOKUP(L276,特性!B:C,2,0)</f>
        <v>510</v>
      </c>
      <c r="N276" s="1" t="str">
        <f t="shared" si="14"/>
        <v>KSF0011210510113</v>
      </c>
      <c r="O276" s="1" t="b">
        <f t="shared" si="15"/>
        <v>0</v>
      </c>
      <c r="P276" s="26">
        <v>37.5</v>
      </c>
      <c r="R276" s="8" t="s">
        <v>90</v>
      </c>
      <c r="S276" s="1" t="s">
        <v>54</v>
      </c>
      <c r="T276" s="1">
        <v>1</v>
      </c>
      <c r="V276" s="25" t="s">
        <v>717</v>
      </c>
    </row>
    <row r="277" spans="1:22" ht="15" x14ac:dyDescent="0.25">
      <c r="A277" s="1">
        <v>310</v>
      </c>
      <c r="B277" s="6" t="s">
        <v>738</v>
      </c>
      <c r="C277" s="8" t="s">
        <v>738</v>
      </c>
      <c r="D277" s="1" t="s">
        <v>11</v>
      </c>
      <c r="E277" s="30" t="str">
        <f>VLOOKUP(D277,商品分类!B:C,2,0)</f>
        <v>113</v>
      </c>
      <c r="F277" s="8" t="s">
        <v>716</v>
      </c>
      <c r="G277" s="1" t="str">
        <f>VLOOKUP(F277,品牌!A:B,2,0)</f>
        <v>KSF</v>
      </c>
      <c r="H277" s="1" t="s">
        <v>50</v>
      </c>
      <c r="I277" s="1" t="str">
        <f t="shared" si="13"/>
        <v>康师傅默认</v>
      </c>
      <c r="J277" s="1" t="str">
        <f>RIGHT(VLOOKUP(I277,品牌下细分类_系列!F:G,2,0),2)</f>
        <v>10</v>
      </c>
      <c r="K277" s="9" t="s">
        <v>88</v>
      </c>
      <c r="L277" s="8" t="s">
        <v>724</v>
      </c>
      <c r="M277" s="22" t="str">
        <f>VLOOKUP(L277,特性!B:C,2,0)</f>
        <v>514</v>
      </c>
      <c r="N277" s="1" t="str">
        <f t="shared" si="14"/>
        <v>KSF0011210514113</v>
      </c>
      <c r="O277" s="1" t="b">
        <f t="shared" si="15"/>
        <v>0</v>
      </c>
      <c r="P277" s="26">
        <v>37.5</v>
      </c>
      <c r="R277" s="8" t="s">
        <v>90</v>
      </c>
      <c r="S277" s="1" t="s">
        <v>54</v>
      </c>
      <c r="T277" s="1">
        <v>1</v>
      </c>
      <c r="V277" s="25" t="s">
        <v>717</v>
      </c>
    </row>
    <row r="278" spans="1:22" ht="15" x14ac:dyDescent="0.25">
      <c r="A278" s="1">
        <v>311</v>
      </c>
      <c r="B278" s="6" t="s">
        <v>739</v>
      </c>
      <c r="C278" s="8" t="s">
        <v>739</v>
      </c>
      <c r="D278" s="1" t="s">
        <v>11</v>
      </c>
      <c r="E278" s="30" t="str">
        <f>VLOOKUP(D278,商品分类!B:C,2,0)</f>
        <v>113</v>
      </c>
      <c r="F278" s="8" t="s">
        <v>716</v>
      </c>
      <c r="G278" s="1" t="str">
        <f>VLOOKUP(F278,品牌!A:B,2,0)</f>
        <v>KSF</v>
      </c>
      <c r="H278" s="1" t="s">
        <v>50</v>
      </c>
      <c r="I278" s="1" t="str">
        <f t="shared" si="13"/>
        <v>康师傅默认</v>
      </c>
      <c r="J278" s="1" t="str">
        <f>RIGHT(VLOOKUP(I278,品牌下细分类_系列!F:G,2,0),2)</f>
        <v>10</v>
      </c>
      <c r="K278" s="9" t="s">
        <v>88</v>
      </c>
      <c r="L278" s="8" t="s">
        <v>726</v>
      </c>
      <c r="M278" s="22" t="str">
        <f>VLOOKUP(L278,特性!B:C,2,0)</f>
        <v>515</v>
      </c>
      <c r="N278" s="1" t="str">
        <f t="shared" si="14"/>
        <v>KSF0011210515113</v>
      </c>
      <c r="O278" s="1" t="b">
        <f t="shared" si="15"/>
        <v>0</v>
      </c>
      <c r="P278" s="26">
        <v>37.5</v>
      </c>
      <c r="R278" s="8" t="s">
        <v>90</v>
      </c>
      <c r="S278" s="1" t="s">
        <v>54</v>
      </c>
      <c r="T278" s="1">
        <v>1</v>
      </c>
      <c r="V278" s="25" t="s">
        <v>717</v>
      </c>
    </row>
    <row r="279" spans="1:22" ht="15" x14ac:dyDescent="0.25">
      <c r="A279" s="1">
        <v>312</v>
      </c>
      <c r="B279" s="6" t="s">
        <v>740</v>
      </c>
      <c r="C279" s="8" t="s">
        <v>740</v>
      </c>
      <c r="D279" s="1" t="s">
        <v>11</v>
      </c>
      <c r="E279" s="30" t="str">
        <f>VLOOKUP(D279,商品分类!B:C,2,0)</f>
        <v>113</v>
      </c>
      <c r="F279" s="8" t="s">
        <v>716</v>
      </c>
      <c r="G279" s="1" t="str">
        <f>VLOOKUP(F279,品牌!A:B,2,0)</f>
        <v>KSF</v>
      </c>
      <c r="H279" s="1" t="s">
        <v>50</v>
      </c>
      <c r="I279" s="1" t="str">
        <f t="shared" si="13"/>
        <v>康师傅默认</v>
      </c>
      <c r="J279" s="1" t="str">
        <f>RIGHT(VLOOKUP(I279,品牌下细分类_系列!F:G,2,0),2)</f>
        <v>10</v>
      </c>
      <c r="K279" s="9" t="s">
        <v>700</v>
      </c>
      <c r="L279" s="8" t="s">
        <v>109</v>
      </c>
      <c r="M279" s="22" t="str">
        <f>VLOOKUP(L279,特性!B:C,2,0)</f>
        <v>144</v>
      </c>
      <c r="N279" s="1" t="str">
        <f t="shared" si="14"/>
        <v>KSF0010810144113</v>
      </c>
      <c r="O279" s="1" t="b">
        <f t="shared" si="15"/>
        <v>0</v>
      </c>
      <c r="P279" s="26">
        <v>28</v>
      </c>
      <c r="R279" s="8" t="s">
        <v>701</v>
      </c>
      <c r="S279" s="1" t="s">
        <v>54</v>
      </c>
      <c r="T279" s="1">
        <v>1</v>
      </c>
      <c r="V279" s="25" t="s">
        <v>717</v>
      </c>
    </row>
    <row r="280" spans="1:22" ht="15" x14ac:dyDescent="0.25">
      <c r="A280" s="1">
        <v>313</v>
      </c>
      <c r="B280" s="6" t="s">
        <v>741</v>
      </c>
      <c r="C280" s="8" t="s">
        <v>741</v>
      </c>
      <c r="D280" s="1" t="s">
        <v>7</v>
      </c>
      <c r="E280" s="30" t="str">
        <f>VLOOKUP(D280,商品分类!B:C,2,0)</f>
        <v>111</v>
      </c>
      <c r="F280" s="8" t="s">
        <v>716</v>
      </c>
      <c r="G280" s="1" t="str">
        <f>VLOOKUP(F280,品牌!A:B,2,0)</f>
        <v>KSF</v>
      </c>
      <c r="H280" s="8" t="s">
        <v>742</v>
      </c>
      <c r="I280" s="1" t="str">
        <f t="shared" si="13"/>
        <v>康师傅包装水</v>
      </c>
      <c r="J280" s="1" t="str">
        <f>RIGHT(VLOOKUP(I280,品牌下细分类_系列!F:G,2,0),2)</f>
        <v>30</v>
      </c>
      <c r="K280" s="9" t="s">
        <v>220</v>
      </c>
      <c r="L280" s="8" t="s">
        <v>50</v>
      </c>
      <c r="M280" s="22" t="str">
        <f>VLOOKUP(L280,特性!B:C,2,0)</f>
        <v>100</v>
      </c>
      <c r="N280" s="1" t="str">
        <f t="shared" si="14"/>
        <v>KSF5502430100111</v>
      </c>
      <c r="O280" s="1" t="b">
        <f t="shared" si="15"/>
        <v>0</v>
      </c>
      <c r="P280" s="26">
        <v>15</v>
      </c>
      <c r="R280" s="8" t="s">
        <v>225</v>
      </c>
      <c r="S280" s="1" t="s">
        <v>54</v>
      </c>
      <c r="T280" s="1">
        <v>1</v>
      </c>
      <c r="V280" s="25" t="s">
        <v>717</v>
      </c>
    </row>
    <row r="281" spans="1:22" ht="15" x14ac:dyDescent="0.25">
      <c r="A281" s="1">
        <v>314</v>
      </c>
      <c r="B281" s="6" t="s">
        <v>743</v>
      </c>
      <c r="C281" s="8" t="s">
        <v>743</v>
      </c>
      <c r="D281" s="1" t="s">
        <v>7</v>
      </c>
      <c r="E281" s="30" t="str">
        <f>VLOOKUP(D281,商品分类!B:C,2,0)</f>
        <v>111</v>
      </c>
      <c r="F281" s="8" t="s">
        <v>716</v>
      </c>
      <c r="G281" s="1" t="str">
        <f>VLOOKUP(F281,品牌!A:B,2,0)</f>
        <v>KSF</v>
      </c>
      <c r="H281" s="8" t="s">
        <v>742</v>
      </c>
      <c r="I281" s="1" t="str">
        <f t="shared" si="13"/>
        <v>康师傅包装水</v>
      </c>
      <c r="J281" s="1" t="str">
        <f>RIGHT(VLOOKUP(I281,品牌下细分类_系列!F:G,2,0),2)</f>
        <v>30</v>
      </c>
      <c r="K281" s="9" t="s">
        <v>744</v>
      </c>
      <c r="L281" s="8" t="s">
        <v>50</v>
      </c>
      <c r="M281" s="22" t="str">
        <f>VLOOKUP(L281,特性!B:C,2,0)</f>
        <v>100</v>
      </c>
      <c r="N281" s="1" t="str">
        <f t="shared" si="14"/>
        <v>KSF0150830100111</v>
      </c>
      <c r="O281" s="1" t="b">
        <f t="shared" si="15"/>
        <v>0</v>
      </c>
      <c r="P281" s="26">
        <v>15</v>
      </c>
      <c r="R281" s="8" t="s">
        <v>745</v>
      </c>
      <c r="S281" s="1" t="s">
        <v>54</v>
      </c>
      <c r="T281" s="1">
        <v>1</v>
      </c>
      <c r="V281" s="25" t="s">
        <v>717</v>
      </c>
    </row>
    <row r="282" spans="1:22" ht="15" x14ac:dyDescent="0.25">
      <c r="A282" s="1">
        <v>315</v>
      </c>
      <c r="B282" s="6" t="s">
        <v>746</v>
      </c>
      <c r="C282" s="8" t="s">
        <v>746</v>
      </c>
      <c r="D282" s="1" t="s">
        <v>7</v>
      </c>
      <c r="E282" s="30" t="str">
        <f>VLOOKUP(D282,商品分类!B:C,2,0)</f>
        <v>111</v>
      </c>
      <c r="F282" s="8" t="s">
        <v>716</v>
      </c>
      <c r="G282" s="1" t="str">
        <f>VLOOKUP(F282,品牌!A:B,2,0)</f>
        <v>KSF</v>
      </c>
      <c r="H282" s="8" t="s">
        <v>742</v>
      </c>
      <c r="I282" s="1" t="str">
        <f t="shared" si="13"/>
        <v>康师傅包装水</v>
      </c>
      <c r="J282" s="1" t="str">
        <f>RIGHT(VLOOKUP(I282,品牌下细分类_系列!F:G,2,0),2)</f>
        <v>30</v>
      </c>
      <c r="K282" s="9" t="s">
        <v>519</v>
      </c>
      <c r="L282" s="8" t="s">
        <v>50</v>
      </c>
      <c r="M282" s="22" t="str">
        <f>VLOOKUP(L282,特性!B:C,2,0)</f>
        <v>100</v>
      </c>
      <c r="N282" s="1" t="str">
        <f t="shared" si="14"/>
        <v>KSF3502430100111</v>
      </c>
      <c r="O282" s="1" t="b">
        <f t="shared" si="15"/>
        <v>0</v>
      </c>
      <c r="P282" s="26">
        <v>15</v>
      </c>
      <c r="R282" s="8" t="s">
        <v>520</v>
      </c>
      <c r="S282" s="1" t="s">
        <v>54</v>
      </c>
      <c r="T282" s="1">
        <v>1</v>
      </c>
      <c r="V282" s="25" t="s">
        <v>717</v>
      </c>
    </row>
    <row r="283" spans="1:22" ht="15" x14ac:dyDescent="0.25">
      <c r="A283" s="1">
        <v>316</v>
      </c>
      <c r="B283" s="6" t="s">
        <v>747</v>
      </c>
      <c r="C283" s="8" t="s">
        <v>747</v>
      </c>
      <c r="D283" s="1" t="s">
        <v>7</v>
      </c>
      <c r="E283" s="30" t="str">
        <f>VLOOKUP(D283,商品分类!B:C,2,0)</f>
        <v>111</v>
      </c>
      <c r="F283" s="8" t="s">
        <v>716</v>
      </c>
      <c r="G283" s="1" t="str">
        <f>VLOOKUP(F283,品牌!A:B,2,0)</f>
        <v>KSF</v>
      </c>
      <c r="H283" s="8" t="s">
        <v>748</v>
      </c>
      <c r="I283" s="1" t="str">
        <f t="shared" si="13"/>
        <v>康师傅优悦</v>
      </c>
      <c r="J283" s="1" t="str">
        <f>RIGHT(VLOOKUP(I283,品牌下细分类_系列!F:G,2,0),2)</f>
        <v>15</v>
      </c>
      <c r="K283" s="9" t="s">
        <v>749</v>
      </c>
      <c r="L283" s="8" t="s">
        <v>50</v>
      </c>
      <c r="M283" s="22" t="str">
        <f>VLOOKUP(L283,特性!B:C,2,0)</f>
        <v>100</v>
      </c>
      <c r="N283" s="1" t="str">
        <f t="shared" si="14"/>
        <v>KSF5602415100111</v>
      </c>
      <c r="O283" s="1" t="b">
        <f t="shared" si="15"/>
        <v>0</v>
      </c>
      <c r="P283" s="26">
        <v>24.5</v>
      </c>
      <c r="R283" s="8" t="s">
        <v>750</v>
      </c>
      <c r="S283" s="1" t="s">
        <v>54</v>
      </c>
      <c r="T283" s="1">
        <v>1</v>
      </c>
      <c r="V283" s="25" t="s">
        <v>717</v>
      </c>
    </row>
    <row r="284" spans="1:22" ht="15" x14ac:dyDescent="0.25">
      <c r="A284" s="1">
        <v>317</v>
      </c>
      <c r="B284" s="6" t="s">
        <v>751</v>
      </c>
      <c r="C284" s="8" t="s">
        <v>751</v>
      </c>
      <c r="D284" s="1" t="s">
        <v>7</v>
      </c>
      <c r="E284" s="30" t="str">
        <f>VLOOKUP(D284,商品分类!B:C,2,0)</f>
        <v>111</v>
      </c>
      <c r="F284" s="8" t="s">
        <v>716</v>
      </c>
      <c r="G284" s="1" t="str">
        <f>VLOOKUP(F284,品牌!A:B,2,0)</f>
        <v>KSF</v>
      </c>
      <c r="H284" s="8" t="s">
        <v>748</v>
      </c>
      <c r="I284" s="1" t="str">
        <f t="shared" si="13"/>
        <v>康师傅优悦</v>
      </c>
      <c r="J284" s="1" t="str">
        <f>RIGHT(VLOOKUP(I284,品牌下细分类_系列!F:G,2,0),2)</f>
        <v>15</v>
      </c>
      <c r="K284" s="9" t="s">
        <v>216</v>
      </c>
      <c r="L284" s="8" t="s">
        <v>50</v>
      </c>
      <c r="M284" s="22" t="str">
        <f>VLOOKUP(L284,特性!B:C,2,0)</f>
        <v>100</v>
      </c>
      <c r="N284" s="1" t="str">
        <f t="shared" si="14"/>
        <v>KSF3802415100111</v>
      </c>
      <c r="O284" s="1" t="b">
        <f t="shared" si="15"/>
        <v>0</v>
      </c>
      <c r="P284" s="26">
        <v>22</v>
      </c>
      <c r="R284" s="8" t="s">
        <v>217</v>
      </c>
      <c r="S284" s="1" t="s">
        <v>54</v>
      </c>
      <c r="T284" s="1">
        <v>1</v>
      </c>
      <c r="V284" s="25" t="s">
        <v>717</v>
      </c>
    </row>
    <row r="285" spans="1:22" ht="15" x14ac:dyDescent="0.25">
      <c r="A285" s="1">
        <v>318</v>
      </c>
      <c r="B285" s="6" t="s">
        <v>752</v>
      </c>
      <c r="C285" s="8" t="s">
        <v>752</v>
      </c>
      <c r="D285" s="1" t="s">
        <v>11</v>
      </c>
      <c r="E285" s="30" t="str">
        <f>VLOOKUP(D285,商品分类!B:C,2,0)</f>
        <v>113</v>
      </c>
      <c r="F285" s="8" t="s">
        <v>716</v>
      </c>
      <c r="G285" s="1" t="str">
        <f>VLOOKUP(F285,品牌!A:B,2,0)</f>
        <v>KSF</v>
      </c>
      <c r="H285" s="8" t="s">
        <v>753</v>
      </c>
      <c r="I285" s="1" t="str">
        <f t="shared" si="13"/>
        <v>康师傅奶茶</v>
      </c>
      <c r="J285" s="1" t="str">
        <f>RIGHT(VLOOKUP(I285,品牌下细分类_系列!F:G,2,0),2)</f>
        <v>35</v>
      </c>
      <c r="K285" s="9" t="s">
        <v>113</v>
      </c>
      <c r="L285" s="8" t="s">
        <v>50</v>
      </c>
      <c r="M285" s="22" t="str">
        <f>VLOOKUP(L285,特性!B:C,2,0)</f>
        <v>100</v>
      </c>
      <c r="N285" s="1" t="str">
        <f t="shared" si="14"/>
        <v>KSF5001535100113</v>
      </c>
      <c r="O285" s="1" t="b">
        <f t="shared" si="15"/>
        <v>0</v>
      </c>
      <c r="P285" s="26">
        <v>45</v>
      </c>
      <c r="R285" s="8" t="s">
        <v>114</v>
      </c>
      <c r="S285" s="1" t="s">
        <v>54</v>
      </c>
      <c r="T285" s="1">
        <v>1</v>
      </c>
      <c r="V285" s="25" t="s">
        <v>717</v>
      </c>
    </row>
    <row r="286" spans="1:22" ht="15" x14ac:dyDescent="0.25">
      <c r="A286" s="1">
        <v>319</v>
      </c>
      <c r="B286" s="6" t="s">
        <v>754</v>
      </c>
      <c r="C286" s="8" t="s">
        <v>754</v>
      </c>
      <c r="D286" s="1" t="s">
        <v>11</v>
      </c>
      <c r="E286" s="30" t="str">
        <f>VLOOKUP(D286,商品分类!B:C,2,0)</f>
        <v>113</v>
      </c>
      <c r="F286" s="8" t="s">
        <v>716</v>
      </c>
      <c r="G286" s="1" t="str">
        <f>VLOOKUP(F286,品牌!A:B,2,0)</f>
        <v>KSF</v>
      </c>
      <c r="H286" s="8" t="s">
        <v>753</v>
      </c>
      <c r="I286" s="1" t="str">
        <f t="shared" si="13"/>
        <v>康师傅奶茶</v>
      </c>
      <c r="J286" s="1" t="str">
        <f>RIGHT(VLOOKUP(I286,品牌下细分类_系列!F:G,2,0),2)</f>
        <v>35</v>
      </c>
      <c r="K286" s="9" t="s">
        <v>113</v>
      </c>
      <c r="L286" s="8" t="s">
        <v>485</v>
      </c>
      <c r="M286" s="22" t="str">
        <f>VLOOKUP(L286,特性!B:C,2,0)</f>
        <v>409</v>
      </c>
      <c r="N286" s="1" t="str">
        <f t="shared" si="14"/>
        <v>KSF5001535409113</v>
      </c>
      <c r="O286" s="1" t="b">
        <f t="shared" si="15"/>
        <v>0</v>
      </c>
      <c r="P286" s="26">
        <v>45</v>
      </c>
      <c r="R286" s="8" t="s">
        <v>114</v>
      </c>
      <c r="S286" s="1" t="s">
        <v>54</v>
      </c>
      <c r="T286" s="1">
        <v>1</v>
      </c>
      <c r="V286" s="25" t="s">
        <v>717</v>
      </c>
    </row>
    <row r="287" spans="1:22" ht="15" x14ac:dyDescent="0.25">
      <c r="A287" s="1">
        <v>320</v>
      </c>
      <c r="B287" s="6" t="s">
        <v>755</v>
      </c>
      <c r="C287" s="8" t="s">
        <v>755</v>
      </c>
      <c r="D287" s="1" t="s">
        <v>11</v>
      </c>
      <c r="E287" s="30" t="str">
        <f>VLOOKUP(D287,商品分类!B:C,2,0)</f>
        <v>113</v>
      </c>
      <c r="F287" s="8" t="s">
        <v>716</v>
      </c>
      <c r="G287" s="1" t="str">
        <f>VLOOKUP(F287,品牌!A:B,2,0)</f>
        <v>KSF</v>
      </c>
      <c r="H287" s="8" t="s">
        <v>756</v>
      </c>
      <c r="I287" s="1" t="str">
        <f t="shared" si="13"/>
        <v>康师傅贝纳颂</v>
      </c>
      <c r="J287" s="1" t="str">
        <f>RIGHT(VLOOKUP(I287,品牌下细分类_系列!F:G,2,0),2)</f>
        <v>20</v>
      </c>
      <c r="K287" s="9" t="s">
        <v>757</v>
      </c>
      <c r="L287" s="8" t="s">
        <v>163</v>
      </c>
      <c r="M287" s="22" t="str">
        <f>VLOOKUP(L287,特性!B:C,2,0)</f>
        <v>406</v>
      </c>
      <c r="N287" s="1" t="str">
        <f t="shared" si="14"/>
        <v>KSF3501520406113</v>
      </c>
      <c r="O287" s="1" t="b">
        <f t="shared" si="15"/>
        <v>0</v>
      </c>
      <c r="P287" s="26">
        <v>80</v>
      </c>
      <c r="R287" s="8" t="s">
        <v>758</v>
      </c>
      <c r="S287" s="1" t="s">
        <v>54</v>
      </c>
      <c r="T287" s="1">
        <v>1</v>
      </c>
      <c r="V287" s="25" t="s">
        <v>717</v>
      </c>
    </row>
    <row r="288" spans="1:22" ht="15" x14ac:dyDescent="0.25">
      <c r="A288" s="1">
        <v>321</v>
      </c>
      <c r="B288" s="6" t="s">
        <v>759</v>
      </c>
      <c r="C288" s="8" t="s">
        <v>759</v>
      </c>
      <c r="D288" s="1" t="s">
        <v>11</v>
      </c>
      <c r="E288" s="30" t="str">
        <f>VLOOKUP(D288,商品分类!B:C,2,0)</f>
        <v>113</v>
      </c>
      <c r="F288" s="8" t="s">
        <v>716</v>
      </c>
      <c r="G288" s="1" t="str">
        <f>VLOOKUP(F288,品牌!A:B,2,0)</f>
        <v>KSF</v>
      </c>
      <c r="H288" s="8" t="s">
        <v>756</v>
      </c>
      <c r="I288" s="1" t="str">
        <f t="shared" si="13"/>
        <v>康师傅贝纳颂</v>
      </c>
      <c r="J288" s="1" t="str">
        <f>RIGHT(VLOOKUP(I288,品牌下细分类_系列!F:G,2,0),2)</f>
        <v>20</v>
      </c>
      <c r="K288" s="9" t="s">
        <v>757</v>
      </c>
      <c r="L288" s="8" t="s">
        <v>325</v>
      </c>
      <c r="M288" s="22" t="str">
        <f>VLOOKUP(L288,特性!B:C,2,0)</f>
        <v>511</v>
      </c>
      <c r="N288" s="1" t="str">
        <f t="shared" si="14"/>
        <v>KSF3501520511113</v>
      </c>
      <c r="O288" s="1" t="b">
        <f t="shared" si="15"/>
        <v>0</v>
      </c>
      <c r="P288" s="26">
        <v>75</v>
      </c>
      <c r="R288" s="8" t="s">
        <v>758</v>
      </c>
      <c r="S288" s="1" t="s">
        <v>54</v>
      </c>
      <c r="T288" s="1">
        <v>1</v>
      </c>
      <c r="V288" s="25" t="s">
        <v>717</v>
      </c>
    </row>
    <row r="289" spans="1:22" ht="15" x14ac:dyDescent="0.25">
      <c r="A289" s="1">
        <v>322</v>
      </c>
      <c r="B289" s="6" t="s">
        <v>760</v>
      </c>
      <c r="C289" s="8" t="s">
        <v>760</v>
      </c>
      <c r="D289" s="1" t="s">
        <v>11</v>
      </c>
      <c r="E289" s="30" t="str">
        <f>VLOOKUP(D289,商品分类!B:C,2,0)</f>
        <v>113</v>
      </c>
      <c r="F289" s="8" t="s">
        <v>716</v>
      </c>
      <c r="G289" s="1" t="str">
        <f>VLOOKUP(F289,品牌!A:B,2,0)</f>
        <v>KSF</v>
      </c>
      <c r="H289" s="8" t="s">
        <v>756</v>
      </c>
      <c r="I289" s="1" t="str">
        <f t="shared" si="13"/>
        <v>康师傅贝纳颂</v>
      </c>
      <c r="J289" s="1" t="str">
        <f>RIGHT(VLOOKUP(I289,品牌下细分类_系列!F:G,2,0),2)</f>
        <v>20</v>
      </c>
      <c r="K289" s="9" t="s">
        <v>713</v>
      </c>
      <c r="L289" s="8" t="s">
        <v>761</v>
      </c>
      <c r="M289" s="22" t="str">
        <f>VLOOKUP(L289,特性!B:C,2,0)</f>
        <v>410</v>
      </c>
      <c r="N289" s="1" t="str">
        <f t="shared" si="14"/>
        <v>KSF2801520410113</v>
      </c>
      <c r="O289" s="1" t="b">
        <f t="shared" si="15"/>
        <v>0</v>
      </c>
      <c r="P289" s="26">
        <v>75</v>
      </c>
      <c r="R289" s="8" t="s">
        <v>714</v>
      </c>
      <c r="S289" s="1" t="s">
        <v>54</v>
      </c>
      <c r="T289" s="1">
        <v>1</v>
      </c>
      <c r="V289" s="25" t="s">
        <v>717</v>
      </c>
    </row>
    <row r="290" spans="1:22" ht="15" x14ac:dyDescent="0.25">
      <c r="A290" s="1">
        <v>323</v>
      </c>
      <c r="B290" s="6" t="s">
        <v>762</v>
      </c>
      <c r="C290" s="8" t="s">
        <v>762</v>
      </c>
      <c r="D290" s="1" t="s">
        <v>11</v>
      </c>
      <c r="E290" s="30" t="str">
        <f>VLOOKUP(D290,商品分类!B:C,2,0)</f>
        <v>113</v>
      </c>
      <c r="F290" s="8" t="s">
        <v>716</v>
      </c>
      <c r="G290" s="1" t="str">
        <f>VLOOKUP(F290,品牌!A:B,2,0)</f>
        <v>KSF</v>
      </c>
      <c r="H290" s="8" t="s">
        <v>756</v>
      </c>
      <c r="I290" s="1" t="str">
        <f t="shared" si="13"/>
        <v>康师傅贝纳颂</v>
      </c>
      <c r="J290" s="1" t="str">
        <f>RIGHT(VLOOKUP(I290,品牌下细分类_系列!F:G,2,0),2)</f>
        <v>20</v>
      </c>
      <c r="K290" s="9" t="s">
        <v>713</v>
      </c>
      <c r="L290" s="8" t="s">
        <v>763</v>
      </c>
      <c r="M290" s="22" t="str">
        <f>VLOOKUP(L290,特性!B:C,2,0)</f>
        <v>411</v>
      </c>
      <c r="N290" s="1" t="str">
        <f t="shared" si="14"/>
        <v>KSF2801520411113</v>
      </c>
      <c r="O290" s="1" t="b">
        <f t="shared" si="15"/>
        <v>0</v>
      </c>
      <c r="P290" s="26">
        <v>75</v>
      </c>
      <c r="R290" s="8" t="s">
        <v>714</v>
      </c>
      <c r="S290" s="1" t="s">
        <v>54</v>
      </c>
      <c r="T290" s="1">
        <v>1</v>
      </c>
      <c r="V290" s="25" t="s">
        <v>717</v>
      </c>
    </row>
    <row r="291" spans="1:22" ht="15" x14ac:dyDescent="0.25">
      <c r="A291" s="1">
        <v>324</v>
      </c>
      <c r="B291" s="6" t="s">
        <v>764</v>
      </c>
      <c r="C291" s="8" t="s">
        <v>764</v>
      </c>
      <c r="D291" s="1" t="s">
        <v>11</v>
      </c>
      <c r="E291" s="30" t="str">
        <f>VLOOKUP(D291,商品分类!B:C,2,0)</f>
        <v>113</v>
      </c>
      <c r="F291" s="8" t="s">
        <v>716</v>
      </c>
      <c r="G291" s="1" t="str">
        <f>VLOOKUP(F291,品牌!A:B,2,0)</f>
        <v>KSF</v>
      </c>
      <c r="H291" s="8" t="s">
        <v>765</v>
      </c>
      <c r="I291" s="1" t="str">
        <f t="shared" si="13"/>
        <v>康师傅味全</v>
      </c>
      <c r="J291" s="1" t="str">
        <f>RIGHT(VLOOKUP(I291,品牌下细分类_系列!F:G,2,0),2)</f>
        <v>25</v>
      </c>
      <c r="K291" s="9" t="s">
        <v>766</v>
      </c>
      <c r="L291" s="8" t="s">
        <v>386</v>
      </c>
      <c r="M291" s="22" t="str">
        <f>VLOOKUP(L291,特性!B:C,2,0)</f>
        <v>101</v>
      </c>
      <c r="N291" s="1" t="str">
        <f t="shared" si="14"/>
        <v>KSF4201525101113</v>
      </c>
      <c r="O291" s="1" t="b">
        <f t="shared" si="15"/>
        <v>0</v>
      </c>
      <c r="P291" s="26">
        <v>58</v>
      </c>
      <c r="R291" s="8" t="s">
        <v>767</v>
      </c>
      <c r="S291" s="1" t="s">
        <v>54</v>
      </c>
      <c r="T291" s="1">
        <v>1</v>
      </c>
      <c r="V291" s="25" t="s">
        <v>717</v>
      </c>
    </row>
    <row r="292" spans="1:22" ht="15" x14ac:dyDescent="0.25">
      <c r="A292" s="1">
        <v>325</v>
      </c>
      <c r="B292" s="6" t="s">
        <v>768</v>
      </c>
      <c r="C292" s="8" t="s">
        <v>768</v>
      </c>
      <c r="D292" s="1" t="s">
        <v>11</v>
      </c>
      <c r="E292" s="30" t="str">
        <f>VLOOKUP(D292,商品分类!B:C,2,0)</f>
        <v>113</v>
      </c>
      <c r="F292" s="8" t="s">
        <v>716</v>
      </c>
      <c r="G292" s="1" t="str">
        <f>VLOOKUP(F292,品牌!A:B,2,0)</f>
        <v>KSF</v>
      </c>
      <c r="H292" s="8" t="s">
        <v>765</v>
      </c>
      <c r="I292" s="1" t="str">
        <f t="shared" si="13"/>
        <v>康师傅味全</v>
      </c>
      <c r="J292" s="1" t="str">
        <f>RIGHT(VLOOKUP(I292,品牌下细分类_系列!F:G,2,0),2)</f>
        <v>25</v>
      </c>
      <c r="K292" s="9" t="s">
        <v>766</v>
      </c>
      <c r="L292" s="8" t="s">
        <v>769</v>
      </c>
      <c r="M292" s="22" t="str">
        <f>VLOOKUP(L292,特性!B:C,2,0)</f>
        <v>173</v>
      </c>
      <c r="N292" s="1" t="str">
        <f t="shared" si="14"/>
        <v>KSF4201525173113</v>
      </c>
      <c r="O292" s="1" t="b">
        <f t="shared" si="15"/>
        <v>0</v>
      </c>
      <c r="P292" s="26">
        <v>58</v>
      </c>
      <c r="R292" s="8" t="s">
        <v>767</v>
      </c>
      <c r="S292" s="1" t="s">
        <v>54</v>
      </c>
      <c r="T292" s="1">
        <v>1</v>
      </c>
      <c r="V292" s="25" t="s">
        <v>717</v>
      </c>
    </row>
    <row r="293" spans="1:22" ht="15" x14ac:dyDescent="0.25">
      <c r="A293" s="1">
        <v>326</v>
      </c>
      <c r="B293" s="6" t="s">
        <v>770</v>
      </c>
      <c r="C293" s="8" t="s">
        <v>770</v>
      </c>
      <c r="D293" s="1" t="s">
        <v>11</v>
      </c>
      <c r="E293" s="30" t="str">
        <f>VLOOKUP(D293,商品分类!B:C,2,0)</f>
        <v>113</v>
      </c>
      <c r="F293" s="8" t="s">
        <v>716</v>
      </c>
      <c r="G293" s="1" t="str">
        <f>VLOOKUP(F293,品牌!A:B,2,0)</f>
        <v>KSF</v>
      </c>
      <c r="H293" s="1" t="s">
        <v>50</v>
      </c>
      <c r="I293" s="1" t="str">
        <f t="shared" si="13"/>
        <v>康师傅默认</v>
      </c>
      <c r="J293" s="1" t="str">
        <f>RIGHT(VLOOKUP(I293,品牌下细分类_系列!F:G,2,0),2)</f>
        <v>10</v>
      </c>
      <c r="K293" s="9" t="s">
        <v>59</v>
      </c>
      <c r="L293" s="8" t="s">
        <v>205</v>
      </c>
      <c r="M293" s="22" t="str">
        <f>VLOOKUP(L293,特性!B:C,2,0)</f>
        <v>142</v>
      </c>
      <c r="N293" s="1" t="str">
        <f t="shared" si="14"/>
        <v>KSF3102410142113</v>
      </c>
      <c r="O293" s="1" t="b">
        <f t="shared" si="15"/>
        <v>0</v>
      </c>
      <c r="P293" s="26">
        <v>41</v>
      </c>
      <c r="R293" s="8" t="s">
        <v>658</v>
      </c>
      <c r="S293" s="1" t="s">
        <v>54</v>
      </c>
      <c r="T293" s="1">
        <v>1</v>
      </c>
      <c r="V293" s="25" t="s">
        <v>717</v>
      </c>
    </row>
    <row r="294" spans="1:22" ht="15" x14ac:dyDescent="0.25">
      <c r="A294" s="1">
        <v>327</v>
      </c>
      <c r="B294" s="6" t="s">
        <v>771</v>
      </c>
      <c r="C294" s="8" t="s">
        <v>771</v>
      </c>
      <c r="D294" s="1" t="s">
        <v>11</v>
      </c>
      <c r="E294" s="30" t="str">
        <f>VLOOKUP(D294,商品分类!B:C,2,0)</f>
        <v>113</v>
      </c>
      <c r="F294" s="8" t="s">
        <v>716</v>
      </c>
      <c r="G294" s="1" t="str">
        <f>VLOOKUP(F294,品牌!A:B,2,0)</f>
        <v>KSF</v>
      </c>
      <c r="H294" s="1" t="s">
        <v>50</v>
      </c>
      <c r="I294" s="1" t="str">
        <f t="shared" si="13"/>
        <v>康师傅默认</v>
      </c>
      <c r="J294" s="1" t="str">
        <f>RIGHT(VLOOKUP(I294,品牌下细分类_系列!F:G,2,0),2)</f>
        <v>10</v>
      </c>
      <c r="K294" s="9" t="s">
        <v>59</v>
      </c>
      <c r="L294" s="8" t="s">
        <v>195</v>
      </c>
      <c r="M294" s="22" t="str">
        <f>VLOOKUP(L294,特性!B:C,2,0)</f>
        <v>502</v>
      </c>
      <c r="N294" s="1" t="str">
        <f t="shared" si="14"/>
        <v>KSF3102410502113</v>
      </c>
      <c r="O294" s="1" t="b">
        <f t="shared" si="15"/>
        <v>0</v>
      </c>
      <c r="P294" s="26">
        <v>41</v>
      </c>
      <c r="R294" s="8" t="s">
        <v>658</v>
      </c>
      <c r="S294" s="1" t="s">
        <v>54</v>
      </c>
      <c r="T294" s="1">
        <v>1</v>
      </c>
      <c r="V294" s="25" t="s">
        <v>717</v>
      </c>
    </row>
  </sheetData>
  <autoFilter ref="A2:X294"/>
  <phoneticPr fontId="3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7"/>
  <sheetViews>
    <sheetView workbookViewId="0">
      <pane xSplit="2" ySplit="1" topLeftCell="R2" activePane="bottomRight" state="frozen"/>
      <selection pane="topRight"/>
      <selection pane="bottomLeft"/>
      <selection pane="bottomRight" activeCell="B1" sqref="B1:B1048576"/>
    </sheetView>
  </sheetViews>
  <sheetFormatPr defaultColWidth="9" defaultRowHeight="14" x14ac:dyDescent="0.25"/>
  <cols>
    <col min="1" max="1" width="10.6328125" style="8" customWidth="1"/>
    <col min="2" max="2" width="46.08984375" style="6" customWidth="1"/>
    <col min="3" max="3" width="64.54296875" style="8" customWidth="1"/>
    <col min="4" max="4" width="15.453125" style="8" customWidth="1"/>
    <col min="5" max="5" width="11.7265625" style="8" customWidth="1"/>
    <col min="6" max="6" width="12.90625" style="8" customWidth="1"/>
    <col min="7" max="7" width="15.08984375" style="8" customWidth="1"/>
    <col min="8" max="8" width="17.26953125" style="8" customWidth="1"/>
    <col min="9" max="9" width="20.36328125" style="8" customWidth="1"/>
    <col min="10" max="10" width="14" style="8" customWidth="1"/>
    <col min="11" max="11" width="20.7265625" style="9" customWidth="1"/>
    <col min="12" max="12" width="10.6328125" style="8" customWidth="1"/>
    <col min="13" max="13" width="15.08984375" style="19" customWidth="1"/>
    <col min="14" max="15" width="17.26953125" style="8" customWidth="1"/>
    <col min="16" max="16" width="13.6328125" style="8" customWidth="1"/>
    <col min="17" max="17" width="24.453125" style="8" customWidth="1"/>
    <col min="18" max="21" width="13.6328125" style="8" customWidth="1"/>
    <col min="22" max="22" width="41.6328125" style="8" customWidth="1"/>
    <col min="23" max="23" width="19.453125" style="8" customWidth="1"/>
    <col min="24" max="24" width="19.26953125" style="8" customWidth="1"/>
    <col min="25" max="16384" width="9" style="8"/>
  </cols>
  <sheetData>
    <row r="1" spans="1:24" x14ac:dyDescent="0.25">
      <c r="A1" s="8" t="s">
        <v>0</v>
      </c>
      <c r="B1" s="6" t="s">
        <v>19</v>
      </c>
      <c r="C1" s="4" t="s">
        <v>20</v>
      </c>
      <c r="D1" s="4" t="s">
        <v>1</v>
      </c>
      <c r="E1" s="11" t="s">
        <v>2</v>
      </c>
      <c r="F1" s="4" t="s">
        <v>21</v>
      </c>
      <c r="G1" s="11" t="s">
        <v>22</v>
      </c>
      <c r="H1" s="4" t="s">
        <v>23</v>
      </c>
      <c r="I1" s="11" t="str">
        <f t="shared" ref="I1" si="0">F1&amp;H1</f>
        <v>品牌苏打汽水</v>
      </c>
      <c r="J1" s="11" t="s">
        <v>24</v>
      </c>
      <c r="K1" s="5" t="s">
        <v>25</v>
      </c>
      <c r="L1" s="5" t="s">
        <v>26</v>
      </c>
      <c r="M1" s="11" t="s">
        <v>27</v>
      </c>
      <c r="N1" s="11" t="s">
        <v>28</v>
      </c>
      <c r="O1" s="21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</row>
    <row r="2" spans="1:24" s="6" customFormat="1" ht="70" x14ac:dyDescent="0.25">
      <c r="A2" s="6">
        <v>0</v>
      </c>
      <c r="C2" s="12" t="s">
        <v>39</v>
      </c>
      <c r="D2" s="12" t="s">
        <v>40</v>
      </c>
      <c r="E2" s="13" t="s">
        <v>41</v>
      </c>
      <c r="F2" s="12" t="s">
        <v>42</v>
      </c>
      <c r="G2" s="13" t="s">
        <v>41</v>
      </c>
      <c r="H2" s="12" t="s">
        <v>43</v>
      </c>
      <c r="I2" s="13" t="s">
        <v>41</v>
      </c>
      <c r="J2" s="13" t="s">
        <v>41</v>
      </c>
      <c r="K2" s="16" t="s">
        <v>44</v>
      </c>
      <c r="L2" s="16" t="s">
        <v>45</v>
      </c>
      <c r="M2" s="13" t="s">
        <v>41</v>
      </c>
      <c r="N2" s="13" t="s">
        <v>41</v>
      </c>
      <c r="O2" s="13"/>
      <c r="P2" s="12" t="s">
        <v>46</v>
      </c>
      <c r="Q2" s="12" t="s">
        <v>46</v>
      </c>
      <c r="R2" s="12" t="s">
        <v>46</v>
      </c>
      <c r="S2" s="12" t="s">
        <v>46</v>
      </c>
      <c r="T2" s="12" t="s">
        <v>46</v>
      </c>
      <c r="U2" s="12" t="s">
        <v>46</v>
      </c>
      <c r="V2" s="37" t="s">
        <v>1005</v>
      </c>
      <c r="W2" s="12" t="s">
        <v>47</v>
      </c>
      <c r="X2" s="12" t="s">
        <v>47</v>
      </c>
    </row>
    <row r="3" spans="1:24" s="1" customFormat="1" ht="15" x14ac:dyDescent="0.25">
      <c r="A3" s="1">
        <v>232</v>
      </c>
      <c r="B3" s="6" t="s">
        <v>618</v>
      </c>
      <c r="C3" s="8" t="s">
        <v>618</v>
      </c>
      <c r="D3" s="1" t="s">
        <v>7</v>
      </c>
      <c r="E3" s="30" t="str">
        <f>VLOOKUP(D3,商品分类!B:C,2,0)</f>
        <v>111</v>
      </c>
      <c r="F3" s="8" t="s">
        <v>619</v>
      </c>
      <c r="G3" s="1" t="str">
        <f>VLOOKUP(F3,品牌!A:B,2,0)</f>
        <v>BL3</v>
      </c>
      <c r="H3" s="8" t="s">
        <v>528</v>
      </c>
      <c r="I3" s="1" t="str">
        <f t="shared" ref="I3:I37" si="1">F3&amp;H3</f>
        <v>巴黎矿泉水</v>
      </c>
      <c r="J3" s="1" t="str">
        <f>RIGHT(VLOOKUP(I3,品牌下细分类_系列!F:G,2,0),2)</f>
        <v>15</v>
      </c>
      <c r="K3" s="9" t="s">
        <v>380</v>
      </c>
      <c r="L3" s="8" t="s">
        <v>50</v>
      </c>
      <c r="M3" s="22" t="str">
        <f>VLOOKUP(L3,特性!B:C,2,0)</f>
        <v>100</v>
      </c>
      <c r="N3" s="4" t="str">
        <f t="shared" ref="N3:N37" si="2">G3&amp;K3&amp;J3&amp;M3&amp;E3</f>
        <v>BL33302415100111</v>
      </c>
      <c r="O3" s="1" t="str">
        <f>VLOOKUP(N3,Sheet1!A:A,1,0)</f>
        <v>BL33302415100111</v>
      </c>
      <c r="P3" s="26">
        <v>190</v>
      </c>
      <c r="Q3" s="8"/>
      <c r="R3" s="8" t="s">
        <v>544</v>
      </c>
      <c r="S3" s="1" t="s">
        <v>54</v>
      </c>
      <c r="T3" s="1">
        <v>1</v>
      </c>
      <c r="U3" s="8"/>
      <c r="V3" s="35" t="s">
        <v>605</v>
      </c>
      <c r="W3" s="8"/>
      <c r="X3" s="8"/>
    </row>
    <row r="4" spans="1:24" s="1" customFormat="1" ht="15" x14ac:dyDescent="0.25">
      <c r="A4" s="1">
        <v>268</v>
      </c>
      <c r="B4" s="6" t="s">
        <v>618</v>
      </c>
      <c r="C4" s="8" t="s">
        <v>618</v>
      </c>
      <c r="D4" s="1" t="s">
        <v>7</v>
      </c>
      <c r="E4" s="30" t="str">
        <f>VLOOKUP(D4,商品分类!B:C,2,0)</f>
        <v>111</v>
      </c>
      <c r="F4" s="8" t="s">
        <v>619</v>
      </c>
      <c r="G4" s="1" t="str">
        <f>VLOOKUP(F4,品牌!A:B,2,0)</f>
        <v>BL3</v>
      </c>
      <c r="H4" s="8" t="s">
        <v>528</v>
      </c>
      <c r="I4" s="1" t="str">
        <f t="shared" si="1"/>
        <v>巴黎矿泉水</v>
      </c>
      <c r="J4" s="1" t="str">
        <f>RIGHT(VLOOKUP(I4,品牌下细分类_系列!F:G,2,0),2)</f>
        <v>15</v>
      </c>
      <c r="K4" s="9" t="s">
        <v>380</v>
      </c>
      <c r="L4" s="8" t="s">
        <v>50</v>
      </c>
      <c r="M4" s="22" t="str">
        <f>VLOOKUP(L4,特性!B:C,2,0)</f>
        <v>100</v>
      </c>
      <c r="N4" s="4" t="str">
        <f t="shared" si="2"/>
        <v>BL33302415100111</v>
      </c>
      <c r="O4" s="1" t="str">
        <f>VLOOKUP(N4,Sheet1!A:A,1,0)</f>
        <v>BL33302415100111</v>
      </c>
      <c r="P4" s="26">
        <v>135</v>
      </c>
      <c r="Q4" s="8"/>
      <c r="R4" s="8" t="s">
        <v>544</v>
      </c>
      <c r="S4" s="1" t="s">
        <v>54</v>
      </c>
      <c r="T4" s="1">
        <v>1</v>
      </c>
      <c r="U4" s="8"/>
      <c r="V4" s="35" t="s">
        <v>686</v>
      </c>
      <c r="W4" s="8"/>
      <c r="X4" s="8"/>
    </row>
    <row r="5" spans="1:24" s="1" customFormat="1" x14ac:dyDescent="0.25">
      <c r="A5" s="1">
        <v>4</v>
      </c>
      <c r="B5" s="6" t="s">
        <v>62</v>
      </c>
      <c r="C5" s="6" t="s">
        <v>62</v>
      </c>
      <c r="D5" s="1" t="s">
        <v>11</v>
      </c>
      <c r="E5" s="30" t="str">
        <f>VLOOKUP(D5,商品分类!B:C,2,0)</f>
        <v>113</v>
      </c>
      <c r="F5" s="1" t="s">
        <v>63</v>
      </c>
      <c r="G5" s="30" t="str">
        <f>VLOOKUP(F5,品牌!A:B,2,0)</f>
        <v>JDB</v>
      </c>
      <c r="H5" s="1" t="s">
        <v>64</v>
      </c>
      <c r="I5" s="1" t="str">
        <f t="shared" si="1"/>
        <v>加多宝凉茶植物饮料</v>
      </c>
      <c r="J5" s="1" t="str">
        <f>RIGHT(VLOOKUP(I5,品牌下细分类_系列!F:G,2,0),2)</f>
        <v>15</v>
      </c>
      <c r="K5" s="9" t="s">
        <v>59</v>
      </c>
      <c r="L5" s="1" t="s">
        <v>50</v>
      </c>
      <c r="M5" s="22" t="str">
        <f>VLOOKUP(L5,特性!B:C,2,0)</f>
        <v>100</v>
      </c>
      <c r="N5" s="4" t="str">
        <f t="shared" si="2"/>
        <v>JDB3102415100113</v>
      </c>
      <c r="O5" s="1" t="str">
        <f>VLOOKUP(N5,Sheet1!A:A,1,0)</f>
        <v>JDB3102415100113</v>
      </c>
      <c r="P5" s="23">
        <v>55</v>
      </c>
      <c r="R5" s="34" t="s">
        <v>53</v>
      </c>
      <c r="S5" s="1" t="s">
        <v>54</v>
      </c>
      <c r="T5" s="1">
        <v>15</v>
      </c>
      <c r="V5" s="1" t="s">
        <v>65</v>
      </c>
    </row>
    <row r="6" spans="1:24" s="1" customFormat="1" ht="15" x14ac:dyDescent="0.25">
      <c r="A6" s="1">
        <v>250</v>
      </c>
      <c r="B6" s="6" t="s">
        <v>62</v>
      </c>
      <c r="C6" s="8" t="s">
        <v>62</v>
      </c>
      <c r="D6" s="1" t="s">
        <v>11</v>
      </c>
      <c r="E6" s="30" t="str">
        <f>VLOOKUP(D6,商品分类!B:C,2,0)</f>
        <v>113</v>
      </c>
      <c r="F6" s="8" t="s">
        <v>63</v>
      </c>
      <c r="G6" s="30" t="str">
        <f>VLOOKUP(F6,品牌!A:B,2,0)</f>
        <v>JDB</v>
      </c>
      <c r="H6" s="1" t="s">
        <v>64</v>
      </c>
      <c r="I6" s="1" t="str">
        <f t="shared" si="1"/>
        <v>加多宝凉茶植物饮料</v>
      </c>
      <c r="J6" s="1" t="str">
        <f>RIGHT(VLOOKUP(I6,品牌下细分类_系列!F:G,2,0),2)</f>
        <v>15</v>
      </c>
      <c r="K6" s="9" t="s">
        <v>59</v>
      </c>
      <c r="L6" s="8" t="s">
        <v>50</v>
      </c>
      <c r="M6" s="22" t="str">
        <f>VLOOKUP(L6,特性!B:C,2,0)</f>
        <v>100</v>
      </c>
      <c r="N6" s="4" t="str">
        <f t="shared" si="2"/>
        <v>JDB3102415100113</v>
      </c>
      <c r="O6" s="1" t="str">
        <f>VLOOKUP(N6,Sheet1!A:A,1,0)</f>
        <v>JDB3102415100113</v>
      </c>
      <c r="P6" s="26">
        <v>65</v>
      </c>
      <c r="Q6" s="8"/>
      <c r="R6" s="8" t="s">
        <v>658</v>
      </c>
      <c r="S6" s="1" t="s">
        <v>54</v>
      </c>
      <c r="T6" s="1">
        <v>1</v>
      </c>
      <c r="U6" s="8"/>
      <c r="V6" s="35" t="s">
        <v>637</v>
      </c>
      <c r="W6" s="8"/>
      <c r="X6" s="8"/>
    </row>
    <row r="7" spans="1:24" s="1" customFormat="1" ht="15" x14ac:dyDescent="0.25">
      <c r="A7" s="1">
        <v>264</v>
      </c>
      <c r="B7" s="6" t="s">
        <v>62</v>
      </c>
      <c r="C7" s="8" t="s">
        <v>62</v>
      </c>
      <c r="D7" s="1" t="s">
        <v>11</v>
      </c>
      <c r="E7" s="30" t="str">
        <f>VLOOKUP(D7,商品分类!B:C,2,0)</f>
        <v>113</v>
      </c>
      <c r="F7" s="8" t="s">
        <v>63</v>
      </c>
      <c r="G7" s="30" t="str">
        <f>VLOOKUP(F7,品牌!A:B,2,0)</f>
        <v>JDB</v>
      </c>
      <c r="H7" s="1" t="s">
        <v>64</v>
      </c>
      <c r="I7" s="1" t="str">
        <f t="shared" si="1"/>
        <v>加多宝凉茶植物饮料</v>
      </c>
      <c r="J7" s="1" t="str">
        <f>RIGHT(VLOOKUP(I7,品牌下细分类_系列!F:G,2,0),2)</f>
        <v>15</v>
      </c>
      <c r="K7" s="9" t="s">
        <v>59</v>
      </c>
      <c r="L7" s="8" t="s">
        <v>50</v>
      </c>
      <c r="M7" s="22" t="str">
        <f>VLOOKUP(L7,特性!B:C,2,0)</f>
        <v>100</v>
      </c>
      <c r="N7" s="4" t="str">
        <f t="shared" si="2"/>
        <v>JDB3102415100113</v>
      </c>
      <c r="O7" s="1" t="str">
        <f>VLOOKUP(N7,Sheet1!A:A,1,0)</f>
        <v>JDB3102415100113</v>
      </c>
      <c r="P7" s="26">
        <v>55</v>
      </c>
      <c r="Q7" s="8"/>
      <c r="R7" s="8" t="s">
        <v>658</v>
      </c>
      <c r="S7" s="1" t="s">
        <v>54</v>
      </c>
      <c r="T7" s="1">
        <v>1</v>
      </c>
      <c r="U7" s="8"/>
      <c r="V7" s="35" t="s">
        <v>686</v>
      </c>
      <c r="W7" s="8"/>
      <c r="X7" s="8"/>
    </row>
    <row r="8" spans="1:24" s="1" customFormat="1" x14ac:dyDescent="0.25">
      <c r="A8" s="1">
        <v>7</v>
      </c>
      <c r="B8" s="20" t="s">
        <v>72</v>
      </c>
      <c r="C8" s="1" t="s">
        <v>72</v>
      </c>
      <c r="D8" s="1" t="s">
        <v>11</v>
      </c>
      <c r="E8" s="30" t="str">
        <f>VLOOKUP(D8,商品分类!B:C,2,0)</f>
        <v>113</v>
      </c>
      <c r="F8" s="1" t="s">
        <v>73</v>
      </c>
      <c r="G8" s="30" t="str">
        <f>VLOOKUP(F8,品牌!A:B,2,0)</f>
        <v>LBJ</v>
      </c>
      <c r="H8" s="1" t="s">
        <v>50</v>
      </c>
      <c r="I8" s="1" t="str">
        <f t="shared" si="1"/>
        <v>力保健默认</v>
      </c>
      <c r="J8" s="1" t="str">
        <f>RIGHT(VLOOKUP(I8,品牌下细分类_系列!F:G,2,0),2)</f>
        <v>10</v>
      </c>
      <c r="K8" s="14" t="s">
        <v>74</v>
      </c>
      <c r="L8" s="1" t="s">
        <v>50</v>
      </c>
      <c r="M8" s="22" t="str">
        <f>VLOOKUP(L8,特性!B:C,2,0)</f>
        <v>100</v>
      </c>
      <c r="N8" s="4" t="str">
        <f t="shared" si="2"/>
        <v>LBJ1001010100113</v>
      </c>
      <c r="O8" s="1" t="str">
        <f>VLOOKUP(N8,Sheet1!A:A,1,0)</f>
        <v>LBJ1001010100113</v>
      </c>
      <c r="P8" s="23">
        <v>38</v>
      </c>
      <c r="R8" s="1" t="s">
        <v>75</v>
      </c>
      <c r="S8" s="1" t="s">
        <v>54</v>
      </c>
      <c r="T8" s="1">
        <v>1</v>
      </c>
      <c r="V8" s="36" t="s">
        <v>76</v>
      </c>
    </row>
    <row r="9" spans="1:24" s="1" customFormat="1" ht="15" x14ac:dyDescent="0.25">
      <c r="A9" s="1">
        <v>267</v>
      </c>
      <c r="B9" s="20" t="s">
        <v>72</v>
      </c>
      <c r="C9" s="8" t="s">
        <v>72</v>
      </c>
      <c r="D9" s="1" t="s">
        <v>11</v>
      </c>
      <c r="E9" s="30" t="str">
        <f>VLOOKUP(D9,商品分类!B:C,2,0)</f>
        <v>113</v>
      </c>
      <c r="F9" s="8" t="s">
        <v>73</v>
      </c>
      <c r="G9" s="30" t="str">
        <f>VLOOKUP(F9,品牌!A:B,2,0)</f>
        <v>LBJ</v>
      </c>
      <c r="H9" s="1" t="s">
        <v>50</v>
      </c>
      <c r="I9" s="1" t="str">
        <f t="shared" si="1"/>
        <v>力保健默认</v>
      </c>
      <c r="J9" s="1" t="str">
        <f>RIGHT(VLOOKUP(I9,品牌下细分类_系列!F:G,2,0),2)</f>
        <v>10</v>
      </c>
      <c r="K9" s="9" t="s">
        <v>74</v>
      </c>
      <c r="L9" s="8" t="s">
        <v>50</v>
      </c>
      <c r="M9" s="22" t="str">
        <f>VLOOKUP(L9,特性!B:C,2,0)</f>
        <v>100</v>
      </c>
      <c r="N9" s="4" t="str">
        <f t="shared" si="2"/>
        <v>LBJ1001010100113</v>
      </c>
      <c r="O9" s="1" t="str">
        <f>VLOOKUP(N9,Sheet1!A:A,1,0)</f>
        <v>LBJ1001010100113</v>
      </c>
      <c r="P9" s="26">
        <v>42</v>
      </c>
      <c r="Q9" s="8"/>
      <c r="R9" s="8" t="s">
        <v>696</v>
      </c>
      <c r="S9" s="1" t="s">
        <v>54</v>
      </c>
      <c r="T9" s="1">
        <v>1</v>
      </c>
      <c r="U9" s="8"/>
      <c r="V9" s="25" t="s">
        <v>686</v>
      </c>
      <c r="W9" s="8"/>
      <c r="X9" s="8"/>
    </row>
    <row r="10" spans="1:24" ht="15" x14ac:dyDescent="0.25">
      <c r="A10" s="1">
        <v>216</v>
      </c>
      <c r="B10" s="6" t="s">
        <v>586</v>
      </c>
      <c r="C10" s="8" t="s">
        <v>586</v>
      </c>
      <c r="D10" s="1" t="s">
        <v>11</v>
      </c>
      <c r="E10" s="30" t="str">
        <f>VLOOKUP(D10,商品分类!B:C,2,0)</f>
        <v>113</v>
      </c>
      <c r="F10" s="8" t="s">
        <v>572</v>
      </c>
      <c r="G10" s="30" t="str">
        <f>VLOOKUP(F10,品牌!A:B,2,0)</f>
        <v>QCS</v>
      </c>
      <c r="H10" s="8" t="s">
        <v>587</v>
      </c>
      <c r="I10" s="1" t="str">
        <f t="shared" si="1"/>
        <v>屈臣氏汤力水</v>
      </c>
      <c r="J10" s="1" t="str">
        <f>RIGHT(VLOOKUP(I10,品牌下细分类_系列!F:G,2,0),2)</f>
        <v>15</v>
      </c>
      <c r="K10" s="9" t="s">
        <v>380</v>
      </c>
      <c r="L10" s="1" t="s">
        <v>425</v>
      </c>
      <c r="M10" s="31" t="str">
        <f>VLOOKUP(L10,特性!B:C,2,0)</f>
        <v>166</v>
      </c>
      <c r="N10" s="4" t="str">
        <f t="shared" si="2"/>
        <v>QCS3302415166113</v>
      </c>
      <c r="O10" s="1" t="str">
        <f>VLOOKUP(N10,Sheet1!A:A,1,0)</f>
        <v>QCS3302415166113</v>
      </c>
      <c r="P10" s="26">
        <v>80.5</v>
      </c>
      <c r="R10" s="8" t="s">
        <v>544</v>
      </c>
      <c r="S10" s="1" t="s">
        <v>54</v>
      </c>
      <c r="T10" s="1">
        <v>1</v>
      </c>
      <c r="V10" s="25" t="s">
        <v>576</v>
      </c>
    </row>
    <row r="11" spans="1:24" ht="15" x14ac:dyDescent="0.25">
      <c r="A11" s="1">
        <v>261</v>
      </c>
      <c r="B11" s="8" t="s">
        <v>586</v>
      </c>
      <c r="C11" s="8" t="s">
        <v>586</v>
      </c>
      <c r="D11" s="1" t="s">
        <v>11</v>
      </c>
      <c r="E11" s="30" t="str">
        <f>VLOOKUP(D11,商品分类!B:C,2,0)</f>
        <v>113</v>
      </c>
      <c r="F11" s="8" t="s">
        <v>572</v>
      </c>
      <c r="G11" s="30" t="str">
        <f>VLOOKUP(F11,品牌!A:B,2,0)</f>
        <v>QCS</v>
      </c>
      <c r="H11" s="8" t="s">
        <v>587</v>
      </c>
      <c r="I11" s="1" t="str">
        <f t="shared" si="1"/>
        <v>屈臣氏汤力水</v>
      </c>
      <c r="J11" s="1" t="str">
        <f>RIGHT(VLOOKUP(I11,品牌下细分类_系列!F:G,2,0),2)</f>
        <v>15</v>
      </c>
      <c r="K11" s="9" t="s">
        <v>380</v>
      </c>
      <c r="L11" s="8" t="s">
        <v>425</v>
      </c>
      <c r="M11" s="31" t="str">
        <f>VLOOKUP(L11,特性!B:C,2,0)</f>
        <v>166</v>
      </c>
      <c r="N11" s="4" t="str">
        <f t="shared" si="2"/>
        <v>QCS3302415166113</v>
      </c>
      <c r="O11" s="1" t="str">
        <f>VLOOKUP(N11,Sheet1!A:A,1,0)</f>
        <v>QCS3302415166113</v>
      </c>
      <c r="P11" s="26">
        <v>80</v>
      </c>
      <c r="R11" s="8" t="s">
        <v>544</v>
      </c>
      <c r="S11" s="1" t="s">
        <v>54</v>
      </c>
      <c r="T11" s="1">
        <v>1</v>
      </c>
      <c r="V11" s="25" t="s">
        <v>686</v>
      </c>
    </row>
    <row r="12" spans="1:24" ht="15" x14ac:dyDescent="0.25">
      <c r="A12" s="1">
        <v>215</v>
      </c>
      <c r="B12" s="6" t="s">
        <v>584</v>
      </c>
      <c r="C12" s="8" t="s">
        <v>584</v>
      </c>
      <c r="D12" s="1" t="s">
        <v>11</v>
      </c>
      <c r="E12" s="30" t="str">
        <f>VLOOKUP(D12,商品分类!B:C,2,0)</f>
        <v>113</v>
      </c>
      <c r="F12" s="8" t="s">
        <v>572</v>
      </c>
      <c r="G12" s="30" t="str">
        <f>VLOOKUP(F12,品牌!A:B,2,0)</f>
        <v>QCS</v>
      </c>
      <c r="H12" s="8" t="s">
        <v>585</v>
      </c>
      <c r="I12" s="1" t="str">
        <f t="shared" si="1"/>
        <v>屈臣氏苏打水</v>
      </c>
      <c r="J12" s="1" t="str">
        <f>RIGHT(VLOOKUP(I12,品牌下细分类_系列!F:G,2,0),2)</f>
        <v>20</v>
      </c>
      <c r="K12" s="9" t="s">
        <v>380</v>
      </c>
      <c r="L12" s="8" t="s">
        <v>50</v>
      </c>
      <c r="M12" s="22" t="str">
        <f>VLOOKUP(L12,特性!B:C,2,0)</f>
        <v>100</v>
      </c>
      <c r="N12" s="4" t="str">
        <f t="shared" si="2"/>
        <v>QCS3302420100113</v>
      </c>
      <c r="O12" s="1" t="str">
        <f>VLOOKUP(N12,Sheet1!A:A,1,0)</f>
        <v>QCS3302420100113</v>
      </c>
      <c r="P12" s="26">
        <v>80.5</v>
      </c>
      <c r="R12" s="8" t="s">
        <v>544</v>
      </c>
      <c r="S12" s="1" t="s">
        <v>54</v>
      </c>
      <c r="T12" s="1">
        <v>1</v>
      </c>
      <c r="V12" s="25" t="s">
        <v>576</v>
      </c>
    </row>
    <row r="13" spans="1:24" ht="15" x14ac:dyDescent="0.25">
      <c r="A13" s="1">
        <v>262</v>
      </c>
      <c r="B13" s="8" t="s">
        <v>584</v>
      </c>
      <c r="C13" s="8" t="s">
        <v>584</v>
      </c>
      <c r="D13" s="1" t="s">
        <v>11</v>
      </c>
      <c r="E13" s="30" t="str">
        <f>VLOOKUP(D13,商品分类!B:C,2,0)</f>
        <v>113</v>
      </c>
      <c r="F13" s="8" t="s">
        <v>572</v>
      </c>
      <c r="G13" s="30" t="str">
        <f>VLOOKUP(F13,品牌!A:B,2,0)</f>
        <v>QCS</v>
      </c>
      <c r="H13" s="8" t="s">
        <v>585</v>
      </c>
      <c r="I13" s="1" t="str">
        <f t="shared" si="1"/>
        <v>屈臣氏苏打水</v>
      </c>
      <c r="J13" s="1" t="str">
        <f>RIGHT(VLOOKUP(I13,品牌下细分类_系列!F:G,2,0),2)</f>
        <v>20</v>
      </c>
      <c r="K13" s="9" t="s">
        <v>380</v>
      </c>
      <c r="L13" s="8" t="s">
        <v>50</v>
      </c>
      <c r="M13" s="22" t="str">
        <f>VLOOKUP(L13,特性!B:C,2,0)</f>
        <v>100</v>
      </c>
      <c r="N13" s="4" t="str">
        <f t="shared" si="2"/>
        <v>QCS3302420100113</v>
      </c>
      <c r="O13" s="1" t="str">
        <f>VLOOKUP(N13,Sheet1!A:A,1,0)</f>
        <v>QCS3302420100113</v>
      </c>
      <c r="P13" s="26">
        <v>80</v>
      </c>
      <c r="R13" s="8" t="s">
        <v>544</v>
      </c>
      <c r="S13" s="1" t="s">
        <v>54</v>
      </c>
      <c r="T13" s="1">
        <v>1</v>
      </c>
      <c r="V13" s="25" t="s">
        <v>686</v>
      </c>
    </row>
    <row r="14" spans="1:24" ht="15" x14ac:dyDescent="0.25">
      <c r="A14" s="1">
        <v>217</v>
      </c>
      <c r="B14" s="6" t="s">
        <v>588</v>
      </c>
      <c r="C14" s="8" t="s">
        <v>588</v>
      </c>
      <c r="D14" s="1" t="s">
        <v>11</v>
      </c>
      <c r="E14" s="30" t="str">
        <f>VLOOKUP(D14,商品分类!B:C,2,0)</f>
        <v>113</v>
      </c>
      <c r="F14" s="8" t="s">
        <v>572</v>
      </c>
      <c r="G14" s="30" t="str">
        <f>VLOOKUP(F14,品牌!A:B,2,0)</f>
        <v>QCS</v>
      </c>
      <c r="H14" s="8" t="s">
        <v>589</v>
      </c>
      <c r="I14" s="1" t="str">
        <f t="shared" si="1"/>
        <v>屈臣氏干姜水</v>
      </c>
      <c r="J14" s="1" t="str">
        <f>RIGHT(VLOOKUP(I14,品牌下细分类_系列!F:G,2,0),2)</f>
        <v>25</v>
      </c>
      <c r="K14" s="9" t="s">
        <v>380</v>
      </c>
      <c r="L14" s="8" t="s">
        <v>415</v>
      </c>
      <c r="M14" s="22" t="str">
        <f>VLOOKUP(L14,特性!B:C,2,0)</f>
        <v>164</v>
      </c>
      <c r="N14" s="4" t="str">
        <f t="shared" si="2"/>
        <v>QCS3302425164113</v>
      </c>
      <c r="O14" s="1" t="str">
        <f>VLOOKUP(N14,Sheet1!A:A,1,0)</f>
        <v>QCS3302425164113</v>
      </c>
      <c r="P14" s="26">
        <v>80.5</v>
      </c>
      <c r="R14" s="8" t="s">
        <v>544</v>
      </c>
      <c r="S14" s="1" t="s">
        <v>54</v>
      </c>
      <c r="T14" s="1">
        <v>1</v>
      </c>
      <c r="V14" s="25" t="s">
        <v>576</v>
      </c>
    </row>
    <row r="15" spans="1:24" ht="15" x14ac:dyDescent="0.25">
      <c r="A15" s="1">
        <v>260</v>
      </c>
      <c r="B15" s="8" t="s">
        <v>588</v>
      </c>
      <c r="C15" s="8" t="s">
        <v>588</v>
      </c>
      <c r="D15" s="1" t="s">
        <v>11</v>
      </c>
      <c r="E15" s="30" t="str">
        <f>VLOOKUP(D15,商品分类!B:C,2,0)</f>
        <v>113</v>
      </c>
      <c r="F15" s="8" t="s">
        <v>572</v>
      </c>
      <c r="G15" s="30" t="str">
        <f>VLOOKUP(F15,品牌!A:B,2,0)</f>
        <v>QCS</v>
      </c>
      <c r="H15" s="8" t="s">
        <v>589</v>
      </c>
      <c r="I15" s="1" t="str">
        <f t="shared" si="1"/>
        <v>屈臣氏干姜水</v>
      </c>
      <c r="J15" s="1" t="str">
        <f>RIGHT(VLOOKUP(I15,品牌下细分类_系列!F:G,2,0),2)</f>
        <v>25</v>
      </c>
      <c r="K15" s="9" t="s">
        <v>380</v>
      </c>
      <c r="L15" s="8" t="s">
        <v>415</v>
      </c>
      <c r="M15" s="22" t="str">
        <f>VLOOKUP(L15,特性!B:C,2,0)</f>
        <v>164</v>
      </c>
      <c r="N15" s="4" t="str">
        <f t="shared" si="2"/>
        <v>QCS3302425164113</v>
      </c>
      <c r="O15" s="1" t="str">
        <f>VLOOKUP(N15,Sheet1!A:A,1,0)</f>
        <v>QCS3302425164113</v>
      </c>
      <c r="P15" s="26">
        <v>80</v>
      </c>
      <c r="R15" s="8" t="s">
        <v>544</v>
      </c>
      <c r="S15" s="1" t="s">
        <v>54</v>
      </c>
      <c r="T15" s="1">
        <v>1</v>
      </c>
      <c r="V15" s="25" t="s">
        <v>686</v>
      </c>
    </row>
    <row r="16" spans="1:24" ht="15" x14ac:dyDescent="0.25">
      <c r="A16" s="1">
        <v>246</v>
      </c>
      <c r="B16" s="6" t="s">
        <v>649</v>
      </c>
      <c r="C16" s="6" t="s">
        <v>649</v>
      </c>
      <c r="D16" s="1" t="s">
        <v>11</v>
      </c>
      <c r="E16" s="30" t="str">
        <f>VLOOKUP(D16,商品分类!B:C,2,0)</f>
        <v>113</v>
      </c>
      <c r="F16" s="8" t="s">
        <v>635</v>
      </c>
      <c r="G16" s="30" t="str">
        <f>VLOOKUP(F16,品牌!A:B,2,0)</f>
        <v>TY1</v>
      </c>
      <c r="H16" s="8" t="s">
        <v>650</v>
      </c>
      <c r="I16" s="1" t="str">
        <f t="shared" si="1"/>
        <v>统一鲜橙多</v>
      </c>
      <c r="J16" s="1" t="str">
        <f>RIGHT(VLOOKUP(I16,品牌下细分类_系列!F:G,2,0),2)</f>
        <v>45</v>
      </c>
      <c r="K16" s="9" t="s">
        <v>651</v>
      </c>
      <c r="L16" s="8" t="s">
        <v>50</v>
      </c>
      <c r="M16" s="22" t="str">
        <f>VLOOKUP(L16,特性!B:C,2,0)</f>
        <v>100</v>
      </c>
      <c r="N16" s="4" t="str">
        <f t="shared" si="2"/>
        <v>TY14501545100113</v>
      </c>
      <c r="O16" s="1" t="str">
        <f>VLOOKUP(N16,Sheet1!A:A,1,0)</f>
        <v>TY14501545100113</v>
      </c>
      <c r="P16" s="26">
        <v>26</v>
      </c>
      <c r="R16" s="8" t="s">
        <v>114</v>
      </c>
      <c r="S16" s="1" t="s">
        <v>54</v>
      </c>
      <c r="T16" s="1">
        <v>1</v>
      </c>
      <c r="V16" s="25" t="s">
        <v>637</v>
      </c>
    </row>
    <row r="17" spans="1:22" ht="15" x14ac:dyDescent="0.25">
      <c r="A17" s="1">
        <v>283</v>
      </c>
      <c r="B17" s="6" t="s">
        <v>649</v>
      </c>
      <c r="C17" s="8" t="s">
        <v>649</v>
      </c>
      <c r="D17" s="1" t="s">
        <v>11</v>
      </c>
      <c r="E17" s="30" t="str">
        <f>VLOOKUP(D17,商品分类!B:C,2,0)</f>
        <v>113</v>
      </c>
      <c r="F17" s="8" t="s">
        <v>635</v>
      </c>
      <c r="G17" s="30" t="str">
        <f>VLOOKUP(F17,品牌!A:B,2,0)</f>
        <v>TY1</v>
      </c>
      <c r="H17" s="8" t="s">
        <v>650</v>
      </c>
      <c r="I17" s="1" t="str">
        <f t="shared" si="1"/>
        <v>统一鲜橙多</v>
      </c>
      <c r="J17" s="1" t="str">
        <f>RIGHT(VLOOKUP(I17,品牌下细分类_系列!F:G,2,0),2)</f>
        <v>45</v>
      </c>
      <c r="K17" s="9" t="s">
        <v>651</v>
      </c>
      <c r="L17" s="8" t="s">
        <v>50</v>
      </c>
      <c r="M17" s="22" t="str">
        <f>VLOOKUP(L17,特性!B:C,2,0)</f>
        <v>100</v>
      </c>
      <c r="N17" s="4" t="str">
        <f t="shared" si="2"/>
        <v>TY14501545100113</v>
      </c>
      <c r="O17" s="1" t="str">
        <f>VLOOKUP(N17,Sheet1!A:A,1,0)</f>
        <v>TY14501545100113</v>
      </c>
      <c r="P17" s="26">
        <v>35.5</v>
      </c>
      <c r="R17" s="8" t="s">
        <v>662</v>
      </c>
      <c r="S17" s="1" t="s">
        <v>54</v>
      </c>
      <c r="T17" s="1">
        <v>1</v>
      </c>
      <c r="V17" s="25" t="s">
        <v>697</v>
      </c>
    </row>
    <row r="18" spans="1:22" ht="15" x14ac:dyDescent="0.25">
      <c r="A18" s="1">
        <v>251</v>
      </c>
      <c r="B18" s="6" t="s">
        <v>659</v>
      </c>
      <c r="C18" s="8" t="s">
        <v>659</v>
      </c>
      <c r="D18" s="1" t="s">
        <v>11</v>
      </c>
      <c r="E18" s="30" t="str">
        <f>VLOOKUP(D18,商品分类!B:C,2,0)</f>
        <v>113</v>
      </c>
      <c r="F18" s="8" t="s">
        <v>635</v>
      </c>
      <c r="G18" s="30" t="str">
        <f>VLOOKUP(F18,品牌!A:B,2,0)</f>
        <v>TY1</v>
      </c>
      <c r="H18" s="8" t="s">
        <v>660</v>
      </c>
      <c r="I18" s="1" t="str">
        <f t="shared" si="1"/>
        <v>统一雅哈</v>
      </c>
      <c r="J18" s="1" t="str">
        <f>RIGHT(VLOOKUP(I18,品牌下细分类_系列!F:G,2,0),2)</f>
        <v>55</v>
      </c>
      <c r="K18" s="9" t="s">
        <v>651</v>
      </c>
      <c r="L18" s="8" t="s">
        <v>661</v>
      </c>
      <c r="M18" s="22" t="str">
        <f>VLOOKUP(L18,特性!B:C,2,0)</f>
        <v>408</v>
      </c>
      <c r="N18" s="4" t="str">
        <f t="shared" si="2"/>
        <v>TY14501555408113</v>
      </c>
      <c r="O18" s="1" t="str">
        <f>VLOOKUP(N18,Sheet1!A:A,1,0)</f>
        <v>TY14501555408113</v>
      </c>
      <c r="P18" s="26">
        <v>60</v>
      </c>
      <c r="R18" s="8" t="s">
        <v>662</v>
      </c>
      <c r="S18" s="1" t="s">
        <v>54</v>
      </c>
      <c r="T18" s="1">
        <v>1</v>
      </c>
      <c r="V18" s="25" t="s">
        <v>637</v>
      </c>
    </row>
    <row r="19" spans="1:22" ht="15" x14ac:dyDescent="0.25">
      <c r="A19" s="1">
        <v>290</v>
      </c>
      <c r="B19" s="6" t="s">
        <v>659</v>
      </c>
      <c r="C19" s="8" t="s">
        <v>659</v>
      </c>
      <c r="D19" s="1" t="s">
        <v>11</v>
      </c>
      <c r="E19" s="30" t="str">
        <f>VLOOKUP(D19,商品分类!B:C,2,0)</f>
        <v>113</v>
      </c>
      <c r="F19" s="8" t="s">
        <v>635</v>
      </c>
      <c r="G19" s="30" t="str">
        <f>VLOOKUP(F19,品牌!A:B,2,0)</f>
        <v>TY1</v>
      </c>
      <c r="H19" s="8" t="s">
        <v>660</v>
      </c>
      <c r="I19" s="1" t="str">
        <f t="shared" si="1"/>
        <v>统一雅哈</v>
      </c>
      <c r="J19" s="1" t="str">
        <f>RIGHT(VLOOKUP(I19,品牌下细分类_系列!F:G,2,0),2)</f>
        <v>55</v>
      </c>
      <c r="K19" s="9" t="s">
        <v>651</v>
      </c>
      <c r="L19" s="8" t="s">
        <v>661</v>
      </c>
      <c r="M19" s="22" t="str">
        <f>VLOOKUP(L19,特性!B:C,2,0)</f>
        <v>408</v>
      </c>
      <c r="N19" s="4" t="str">
        <f t="shared" si="2"/>
        <v>TY14501555408113</v>
      </c>
      <c r="O19" s="1" t="str">
        <f>VLOOKUP(N19,Sheet1!A:A,1,0)</f>
        <v>TY14501555408113</v>
      </c>
      <c r="P19" s="26">
        <v>59</v>
      </c>
      <c r="R19" s="8" t="s">
        <v>662</v>
      </c>
      <c r="S19" s="1" t="s">
        <v>54</v>
      </c>
      <c r="T19" s="1">
        <v>1</v>
      </c>
      <c r="V19" s="25" t="s">
        <v>697</v>
      </c>
    </row>
    <row r="20" spans="1:22" ht="15" x14ac:dyDescent="0.25">
      <c r="A20" s="1">
        <v>241</v>
      </c>
      <c r="B20" s="6" t="s">
        <v>640</v>
      </c>
      <c r="C20" s="8" t="s">
        <v>640</v>
      </c>
      <c r="D20" s="1" t="s">
        <v>11</v>
      </c>
      <c r="E20" s="30" t="str">
        <f>VLOOKUP(D20,商品分类!B:C,2,0)</f>
        <v>113</v>
      </c>
      <c r="F20" s="8" t="s">
        <v>635</v>
      </c>
      <c r="G20" s="30" t="str">
        <f>VLOOKUP(F20,品牌!A:B,2,0)</f>
        <v>TY1</v>
      </c>
      <c r="H20" s="8" t="s">
        <v>636</v>
      </c>
      <c r="I20" s="1" t="str">
        <f t="shared" si="1"/>
        <v>统一小茗同学</v>
      </c>
      <c r="J20" s="1" t="str">
        <f>RIGHT(VLOOKUP(I20,品牌下细分类_系列!F:G,2,0),2)</f>
        <v>50</v>
      </c>
      <c r="K20" s="9" t="s">
        <v>166</v>
      </c>
      <c r="L20" s="8" t="s">
        <v>50</v>
      </c>
      <c r="M20" s="22" t="str">
        <f>VLOOKUP(L20,特性!B:C,2,0)</f>
        <v>100</v>
      </c>
      <c r="N20" s="4" t="str">
        <f t="shared" si="2"/>
        <v>TY14801550100113</v>
      </c>
      <c r="O20" s="1" t="str">
        <f>VLOOKUP(N20,Sheet1!A:A,1,0)</f>
        <v>TY14801550100113</v>
      </c>
      <c r="P20" s="26">
        <v>60</v>
      </c>
      <c r="R20" s="8" t="s">
        <v>168</v>
      </c>
      <c r="S20" s="1" t="s">
        <v>54</v>
      </c>
      <c r="T20" s="1">
        <v>1</v>
      </c>
      <c r="V20" s="25" t="s">
        <v>637</v>
      </c>
    </row>
    <row r="21" spans="1:22" ht="15" x14ac:dyDescent="0.25">
      <c r="A21" s="1">
        <v>272</v>
      </c>
      <c r="B21" s="6" t="s">
        <v>640</v>
      </c>
      <c r="C21" s="8" t="s">
        <v>640</v>
      </c>
      <c r="D21" s="1" t="s">
        <v>11</v>
      </c>
      <c r="E21" s="30" t="str">
        <f>VLOOKUP(D21,商品分类!B:C,2,0)</f>
        <v>113</v>
      </c>
      <c r="F21" s="8" t="s">
        <v>635</v>
      </c>
      <c r="G21" s="30" t="str">
        <f>VLOOKUP(F21,品牌!A:B,2,0)</f>
        <v>TY1</v>
      </c>
      <c r="H21" s="8" t="s">
        <v>636</v>
      </c>
      <c r="I21" s="1" t="str">
        <f t="shared" si="1"/>
        <v>统一小茗同学</v>
      </c>
      <c r="J21" s="1" t="str">
        <f>RIGHT(VLOOKUP(I21,品牌下细分类_系列!F:G,2,0),2)</f>
        <v>50</v>
      </c>
      <c r="K21" s="9" t="s">
        <v>166</v>
      </c>
      <c r="L21" s="8" t="s">
        <v>50</v>
      </c>
      <c r="M21" s="22" t="str">
        <f>VLOOKUP(L21,特性!B:C,2,0)</f>
        <v>100</v>
      </c>
      <c r="N21" s="4" t="str">
        <f t="shared" si="2"/>
        <v>TY14801550100113</v>
      </c>
      <c r="O21" s="1" t="str">
        <f>VLOOKUP(N21,Sheet1!A:A,1,0)</f>
        <v>TY14801550100113</v>
      </c>
      <c r="P21" s="26">
        <v>58</v>
      </c>
      <c r="R21" s="8" t="s">
        <v>168</v>
      </c>
      <c r="S21" s="1" t="s">
        <v>54</v>
      </c>
      <c r="T21" s="1">
        <v>1</v>
      </c>
      <c r="V21" s="25" t="s">
        <v>697</v>
      </c>
    </row>
    <row r="22" spans="1:22" ht="15" x14ac:dyDescent="0.25">
      <c r="A22" s="1">
        <v>238</v>
      </c>
      <c r="B22" s="6" t="s">
        <v>634</v>
      </c>
      <c r="C22" s="8" t="s">
        <v>634</v>
      </c>
      <c r="D22" s="1" t="s">
        <v>11</v>
      </c>
      <c r="E22" s="30" t="str">
        <f>VLOOKUP(D22,商品分类!B:C,2,0)</f>
        <v>113</v>
      </c>
      <c r="F22" s="8" t="s">
        <v>635</v>
      </c>
      <c r="G22" s="30" t="str">
        <f>VLOOKUP(F22,品牌!A:B,2,0)</f>
        <v>TY1</v>
      </c>
      <c r="H22" s="8" t="s">
        <v>636</v>
      </c>
      <c r="I22" s="1" t="str">
        <f t="shared" si="1"/>
        <v>统一小茗同学</v>
      </c>
      <c r="J22" s="1" t="str">
        <f>RIGHT(VLOOKUP(I22,品牌下细分类_系列!F:G,2,0),2)</f>
        <v>50</v>
      </c>
      <c r="K22" s="9" t="s">
        <v>166</v>
      </c>
      <c r="L22" s="8" t="s">
        <v>289</v>
      </c>
      <c r="M22" s="22" t="str">
        <f>VLOOKUP(L22,特性!B:C,2,0)</f>
        <v>137</v>
      </c>
      <c r="N22" s="4" t="str">
        <f t="shared" si="2"/>
        <v>TY14801550137113</v>
      </c>
      <c r="O22" s="1" t="str">
        <f>VLOOKUP(N22,Sheet1!A:A,1,0)</f>
        <v>TY14801550137113</v>
      </c>
      <c r="P22" s="26">
        <v>60</v>
      </c>
      <c r="R22" s="8" t="s">
        <v>168</v>
      </c>
      <c r="S22" s="1" t="s">
        <v>54</v>
      </c>
      <c r="T22" s="1">
        <v>1</v>
      </c>
      <c r="V22" s="25" t="s">
        <v>637</v>
      </c>
    </row>
    <row r="23" spans="1:22" ht="15" x14ac:dyDescent="0.25">
      <c r="A23" s="1">
        <v>269</v>
      </c>
      <c r="B23" s="6" t="s">
        <v>634</v>
      </c>
      <c r="C23" s="8" t="s">
        <v>634</v>
      </c>
      <c r="D23" s="1" t="s">
        <v>11</v>
      </c>
      <c r="E23" s="30" t="str">
        <f>VLOOKUP(D23,商品分类!B:C,2,0)</f>
        <v>113</v>
      </c>
      <c r="F23" s="8" t="s">
        <v>635</v>
      </c>
      <c r="G23" s="30" t="str">
        <f>VLOOKUP(F23,品牌!A:B,2,0)</f>
        <v>TY1</v>
      </c>
      <c r="H23" s="8" t="s">
        <v>636</v>
      </c>
      <c r="I23" s="1" t="str">
        <f t="shared" si="1"/>
        <v>统一小茗同学</v>
      </c>
      <c r="J23" s="1" t="str">
        <f>RIGHT(VLOOKUP(I23,品牌下细分类_系列!F:G,2,0),2)</f>
        <v>50</v>
      </c>
      <c r="K23" s="9" t="s">
        <v>166</v>
      </c>
      <c r="L23" s="8" t="s">
        <v>289</v>
      </c>
      <c r="M23" s="22" t="str">
        <f>VLOOKUP(L23,特性!B:C,2,0)</f>
        <v>137</v>
      </c>
      <c r="N23" s="4" t="str">
        <f t="shared" si="2"/>
        <v>TY14801550137113</v>
      </c>
      <c r="O23" s="1" t="str">
        <f>VLOOKUP(N23,Sheet1!A:A,1,0)</f>
        <v>TY14801550137113</v>
      </c>
      <c r="P23" s="26">
        <v>58</v>
      </c>
      <c r="R23" s="8" t="s">
        <v>168</v>
      </c>
      <c r="S23" s="1" t="s">
        <v>54</v>
      </c>
      <c r="T23" s="1">
        <v>1</v>
      </c>
      <c r="V23" s="25" t="s">
        <v>697</v>
      </c>
    </row>
    <row r="24" spans="1:22" ht="15" x14ac:dyDescent="0.25">
      <c r="A24" s="1">
        <v>239</v>
      </c>
      <c r="B24" s="6" t="s">
        <v>638</v>
      </c>
      <c r="C24" s="8" t="s">
        <v>638</v>
      </c>
      <c r="D24" s="1" t="s">
        <v>11</v>
      </c>
      <c r="E24" s="30" t="str">
        <f>VLOOKUP(D24,商品分类!B:C,2,0)</f>
        <v>113</v>
      </c>
      <c r="F24" s="8" t="s">
        <v>635</v>
      </c>
      <c r="G24" s="30" t="str">
        <f>VLOOKUP(F24,品牌!A:B,2,0)</f>
        <v>TY1</v>
      </c>
      <c r="H24" s="8" t="s">
        <v>636</v>
      </c>
      <c r="I24" s="1" t="str">
        <f t="shared" si="1"/>
        <v>统一小茗同学</v>
      </c>
      <c r="J24" s="1" t="str">
        <f>RIGHT(VLOOKUP(I24,品牌下细分类_系列!F:G,2,0),2)</f>
        <v>50</v>
      </c>
      <c r="K24" s="9" t="s">
        <v>166</v>
      </c>
      <c r="L24" s="8" t="s">
        <v>203</v>
      </c>
      <c r="M24" s="22" t="str">
        <f>VLOOKUP(L24,特性!B:C,2,0)</f>
        <v>510</v>
      </c>
      <c r="N24" s="4" t="str">
        <f t="shared" si="2"/>
        <v>TY14801550510113</v>
      </c>
      <c r="O24" s="1" t="str">
        <f>VLOOKUP(N24,Sheet1!A:A,1,0)</f>
        <v>TY14801550510113</v>
      </c>
      <c r="P24" s="26">
        <v>60</v>
      </c>
      <c r="R24" s="8" t="s">
        <v>168</v>
      </c>
      <c r="S24" s="1" t="s">
        <v>54</v>
      </c>
      <c r="T24" s="1">
        <v>1</v>
      </c>
      <c r="V24" s="25" t="s">
        <v>637</v>
      </c>
    </row>
    <row r="25" spans="1:22" ht="15" x14ac:dyDescent="0.25">
      <c r="A25" s="1">
        <v>270</v>
      </c>
      <c r="B25" s="6" t="s">
        <v>638</v>
      </c>
      <c r="C25" s="8" t="s">
        <v>638</v>
      </c>
      <c r="D25" s="1" t="s">
        <v>11</v>
      </c>
      <c r="E25" s="30" t="str">
        <f>VLOOKUP(D25,商品分类!B:C,2,0)</f>
        <v>113</v>
      </c>
      <c r="F25" s="8" t="s">
        <v>635</v>
      </c>
      <c r="G25" s="30" t="str">
        <f>VLOOKUP(F25,品牌!A:B,2,0)</f>
        <v>TY1</v>
      </c>
      <c r="H25" s="8" t="s">
        <v>636</v>
      </c>
      <c r="I25" s="1" t="str">
        <f t="shared" si="1"/>
        <v>统一小茗同学</v>
      </c>
      <c r="J25" s="1" t="str">
        <f>RIGHT(VLOOKUP(I25,品牌下细分类_系列!F:G,2,0),2)</f>
        <v>50</v>
      </c>
      <c r="K25" s="9" t="s">
        <v>166</v>
      </c>
      <c r="L25" s="8" t="s">
        <v>203</v>
      </c>
      <c r="M25" s="22" t="str">
        <f>VLOOKUP(L25,特性!B:C,2,0)</f>
        <v>510</v>
      </c>
      <c r="N25" s="4" t="str">
        <f t="shared" si="2"/>
        <v>TY14801550510113</v>
      </c>
      <c r="O25" s="1" t="str">
        <f>VLOOKUP(N25,Sheet1!A:A,1,0)</f>
        <v>TY14801550510113</v>
      </c>
      <c r="P25" s="26">
        <v>58</v>
      </c>
      <c r="R25" s="8" t="s">
        <v>168</v>
      </c>
      <c r="S25" s="1" t="s">
        <v>54</v>
      </c>
      <c r="T25" s="1">
        <v>1</v>
      </c>
      <c r="V25" s="25" t="s">
        <v>697</v>
      </c>
    </row>
    <row r="26" spans="1:22" ht="15" x14ac:dyDescent="0.25">
      <c r="A26" s="1">
        <v>240</v>
      </c>
      <c r="B26" s="6" t="s">
        <v>639</v>
      </c>
      <c r="C26" s="8" t="s">
        <v>639</v>
      </c>
      <c r="D26" s="1" t="s">
        <v>11</v>
      </c>
      <c r="E26" s="30" t="str">
        <f>VLOOKUP(D26,商品分类!B:C,2,0)</f>
        <v>113</v>
      </c>
      <c r="F26" s="8" t="s">
        <v>635</v>
      </c>
      <c r="G26" s="30" t="str">
        <f>VLOOKUP(F26,品牌!A:B,2,0)</f>
        <v>TY1</v>
      </c>
      <c r="H26" s="8" t="s">
        <v>636</v>
      </c>
      <c r="I26" s="1" t="str">
        <f t="shared" si="1"/>
        <v>统一小茗同学</v>
      </c>
      <c r="J26" s="1" t="str">
        <f>RIGHT(VLOOKUP(I26,品牌下细分类_系列!F:G,2,0),2)</f>
        <v>50</v>
      </c>
      <c r="K26" s="9" t="s">
        <v>166</v>
      </c>
      <c r="L26" s="8" t="s">
        <v>305</v>
      </c>
      <c r="M26" s="22" t="str">
        <f>VLOOKUP(L26,特性!B:C,2,0)</f>
        <v>544</v>
      </c>
      <c r="N26" s="4" t="str">
        <f t="shared" si="2"/>
        <v>TY14801550544113</v>
      </c>
      <c r="O26" s="1" t="str">
        <f>VLOOKUP(N26,Sheet1!A:A,1,0)</f>
        <v>TY14801550544113</v>
      </c>
      <c r="P26" s="26">
        <v>60</v>
      </c>
      <c r="R26" s="8" t="s">
        <v>168</v>
      </c>
      <c r="S26" s="1" t="s">
        <v>54</v>
      </c>
      <c r="T26" s="1">
        <v>1</v>
      </c>
      <c r="V26" s="25" t="s">
        <v>637</v>
      </c>
    </row>
    <row r="27" spans="1:22" ht="15" x14ac:dyDescent="0.25">
      <c r="A27" s="1">
        <v>271</v>
      </c>
      <c r="B27" s="6" t="s">
        <v>639</v>
      </c>
      <c r="C27" s="8" t="s">
        <v>639</v>
      </c>
      <c r="D27" s="1" t="s">
        <v>11</v>
      </c>
      <c r="E27" s="30" t="str">
        <f>VLOOKUP(D27,商品分类!B:C,2,0)</f>
        <v>113</v>
      </c>
      <c r="F27" s="8" t="s">
        <v>635</v>
      </c>
      <c r="G27" s="30" t="str">
        <f>VLOOKUP(F27,品牌!A:B,2,0)</f>
        <v>TY1</v>
      </c>
      <c r="H27" s="8" t="s">
        <v>636</v>
      </c>
      <c r="I27" s="1" t="str">
        <f t="shared" si="1"/>
        <v>统一小茗同学</v>
      </c>
      <c r="J27" s="1" t="str">
        <f>RIGHT(VLOOKUP(I27,品牌下细分类_系列!F:G,2,0),2)</f>
        <v>50</v>
      </c>
      <c r="K27" s="9" t="s">
        <v>166</v>
      </c>
      <c r="L27" s="8" t="s">
        <v>305</v>
      </c>
      <c r="M27" s="22" t="str">
        <f>VLOOKUP(L27,特性!B:C,2,0)</f>
        <v>544</v>
      </c>
      <c r="N27" s="4" t="str">
        <f t="shared" si="2"/>
        <v>TY14801550544113</v>
      </c>
      <c r="O27" s="1" t="str">
        <f>VLOOKUP(N27,Sheet1!A:A,1,0)</f>
        <v>TY14801550544113</v>
      </c>
      <c r="P27" s="26">
        <v>58</v>
      </c>
      <c r="R27" s="8" t="s">
        <v>168</v>
      </c>
      <c r="S27" s="1" t="s">
        <v>54</v>
      </c>
      <c r="T27" s="1">
        <v>1</v>
      </c>
      <c r="V27" s="25" t="s">
        <v>697</v>
      </c>
    </row>
    <row r="28" spans="1:22" ht="15" x14ac:dyDescent="0.25">
      <c r="A28" s="1">
        <v>245</v>
      </c>
      <c r="B28" s="6" t="s">
        <v>647</v>
      </c>
      <c r="C28" s="8" t="s">
        <v>647</v>
      </c>
      <c r="D28" s="1" t="s">
        <v>11</v>
      </c>
      <c r="E28" s="30" t="str">
        <f>VLOOKUP(D28,商品分类!B:C,2,0)</f>
        <v>113</v>
      </c>
      <c r="F28" s="8" t="s">
        <v>635</v>
      </c>
      <c r="G28" s="30" t="str">
        <f>VLOOKUP(F28,品牌!A:B,2,0)</f>
        <v>TY1</v>
      </c>
      <c r="H28" s="8" t="s">
        <v>648</v>
      </c>
      <c r="I28" s="1" t="str">
        <f t="shared" si="1"/>
        <v>统一阿萨姆</v>
      </c>
      <c r="J28" s="1" t="str">
        <f>RIGHT(VLOOKUP(I28,品牌下细分类_系列!F:G,2,0),2)</f>
        <v>15</v>
      </c>
      <c r="K28" s="9" t="s">
        <v>113</v>
      </c>
      <c r="L28" s="8" t="s">
        <v>50</v>
      </c>
      <c r="M28" s="22" t="str">
        <f>VLOOKUP(L28,特性!B:C,2,0)</f>
        <v>100</v>
      </c>
      <c r="N28" s="4" t="str">
        <f t="shared" si="2"/>
        <v>TY15001515100113</v>
      </c>
      <c r="O28" s="1" t="str">
        <f>VLOOKUP(N28,Sheet1!A:A,1,0)</f>
        <v>TY15001515100113</v>
      </c>
      <c r="P28" s="26">
        <v>49</v>
      </c>
      <c r="R28" s="8" t="s">
        <v>114</v>
      </c>
      <c r="S28" s="1" t="s">
        <v>54</v>
      </c>
      <c r="T28" s="1">
        <v>1</v>
      </c>
      <c r="V28" s="25" t="s">
        <v>637</v>
      </c>
    </row>
    <row r="29" spans="1:22" ht="15" x14ac:dyDescent="0.25">
      <c r="A29" s="1">
        <v>288</v>
      </c>
      <c r="B29" s="6" t="s">
        <v>647</v>
      </c>
      <c r="C29" s="8" t="s">
        <v>647</v>
      </c>
      <c r="D29" s="1" t="s">
        <v>11</v>
      </c>
      <c r="E29" s="30" t="str">
        <f>VLOOKUP(D29,商品分类!B:C,2,0)</f>
        <v>113</v>
      </c>
      <c r="F29" s="8" t="s">
        <v>635</v>
      </c>
      <c r="G29" s="30" t="str">
        <f>VLOOKUP(F29,品牌!A:B,2,0)</f>
        <v>TY1</v>
      </c>
      <c r="H29" s="8" t="s">
        <v>648</v>
      </c>
      <c r="I29" s="1" t="str">
        <f t="shared" si="1"/>
        <v>统一阿萨姆</v>
      </c>
      <c r="J29" s="1" t="str">
        <f>RIGHT(VLOOKUP(I29,品牌下细分类_系列!F:G,2,0),2)</f>
        <v>15</v>
      </c>
      <c r="K29" s="9" t="s">
        <v>113</v>
      </c>
      <c r="L29" s="8" t="s">
        <v>50</v>
      </c>
      <c r="M29" s="22" t="str">
        <f>VLOOKUP(L29,特性!B:C,2,0)</f>
        <v>100</v>
      </c>
      <c r="N29" s="4" t="str">
        <f t="shared" si="2"/>
        <v>TY15001515100113</v>
      </c>
      <c r="O29" s="1" t="str">
        <f>VLOOKUP(N29,Sheet1!A:A,1,0)</f>
        <v>TY15001515100113</v>
      </c>
      <c r="P29" s="26">
        <v>49</v>
      </c>
      <c r="R29" s="8" t="s">
        <v>114</v>
      </c>
      <c r="S29" s="1" t="s">
        <v>54</v>
      </c>
      <c r="T29" s="1">
        <v>1</v>
      </c>
      <c r="V29" s="25" t="s">
        <v>697</v>
      </c>
    </row>
    <row r="30" spans="1:22" ht="15" x14ac:dyDescent="0.25">
      <c r="A30" s="1">
        <v>243</v>
      </c>
      <c r="B30" s="6" t="s">
        <v>643</v>
      </c>
      <c r="C30" s="8" t="s">
        <v>643</v>
      </c>
      <c r="D30" s="1" t="s">
        <v>11</v>
      </c>
      <c r="E30" s="30" t="str">
        <f>VLOOKUP(D30,商品分类!B:C,2,0)</f>
        <v>113</v>
      </c>
      <c r="F30" s="8" t="s">
        <v>635</v>
      </c>
      <c r="G30" s="30" t="str">
        <f>VLOOKUP(F30,品牌!A:B,2,0)</f>
        <v>TY1</v>
      </c>
      <c r="H30" s="8" t="s">
        <v>644</v>
      </c>
      <c r="I30" s="1" t="str">
        <f t="shared" si="1"/>
        <v>统一冰红茶</v>
      </c>
      <c r="J30" s="1" t="str">
        <f>RIGHT(VLOOKUP(I30,品牌下细分类_系列!F:G,2,0),2)</f>
        <v>25</v>
      </c>
      <c r="K30" s="9" t="s">
        <v>113</v>
      </c>
      <c r="L30" s="8" t="s">
        <v>195</v>
      </c>
      <c r="M30" s="22" t="str">
        <f>VLOOKUP(L30,特性!B:C,2,0)</f>
        <v>502</v>
      </c>
      <c r="N30" s="4" t="str">
        <f t="shared" si="2"/>
        <v>TY15001525502113</v>
      </c>
      <c r="O30" s="1" t="str">
        <f>VLOOKUP(N30,Sheet1!A:A,1,0)</f>
        <v>TY15001525502113</v>
      </c>
      <c r="P30" s="26">
        <v>32</v>
      </c>
      <c r="R30" s="8" t="s">
        <v>114</v>
      </c>
      <c r="S30" s="1" t="s">
        <v>54</v>
      </c>
      <c r="T30" s="1">
        <v>1</v>
      </c>
      <c r="V30" s="25" t="s">
        <v>637</v>
      </c>
    </row>
    <row r="31" spans="1:22" ht="15" x14ac:dyDescent="0.25">
      <c r="A31" s="1">
        <v>273</v>
      </c>
      <c r="B31" s="6" t="s">
        <v>643</v>
      </c>
      <c r="C31" s="8" t="s">
        <v>643</v>
      </c>
      <c r="D31" s="1" t="s">
        <v>11</v>
      </c>
      <c r="E31" s="30" t="str">
        <f>VLOOKUP(D31,商品分类!B:C,2,0)</f>
        <v>113</v>
      </c>
      <c r="F31" s="8" t="s">
        <v>635</v>
      </c>
      <c r="G31" s="30" t="str">
        <f>VLOOKUP(F31,品牌!A:B,2,0)</f>
        <v>TY1</v>
      </c>
      <c r="H31" s="8" t="s">
        <v>644</v>
      </c>
      <c r="I31" s="1" t="str">
        <f t="shared" si="1"/>
        <v>统一冰红茶</v>
      </c>
      <c r="J31" s="1" t="str">
        <f>RIGHT(VLOOKUP(I31,品牌下细分类_系列!F:G,2,0),2)</f>
        <v>25</v>
      </c>
      <c r="K31" s="9" t="s">
        <v>113</v>
      </c>
      <c r="L31" s="8" t="s">
        <v>195</v>
      </c>
      <c r="M31" s="22" t="str">
        <f>VLOOKUP(L31,特性!B:C,2,0)</f>
        <v>502</v>
      </c>
      <c r="N31" s="4" t="str">
        <f t="shared" si="2"/>
        <v>TY15001525502113</v>
      </c>
      <c r="O31" s="1" t="str">
        <f>VLOOKUP(N31,Sheet1!A:A,1,0)</f>
        <v>TY15001525502113</v>
      </c>
      <c r="P31" s="26">
        <v>32</v>
      </c>
      <c r="R31" s="8" t="s">
        <v>114</v>
      </c>
      <c r="S31" s="1" t="s">
        <v>54</v>
      </c>
      <c r="T31" s="1">
        <v>1</v>
      </c>
      <c r="V31" s="25" t="s">
        <v>697</v>
      </c>
    </row>
    <row r="32" spans="1:22" ht="15" x14ac:dyDescent="0.25">
      <c r="A32" s="1">
        <v>244</v>
      </c>
      <c r="B32" s="6" t="s">
        <v>645</v>
      </c>
      <c r="C32" s="8" t="s">
        <v>645</v>
      </c>
      <c r="D32" s="1" t="s">
        <v>11</v>
      </c>
      <c r="E32" s="30" t="str">
        <f>VLOOKUP(D32,商品分类!B:C,2,0)</f>
        <v>113</v>
      </c>
      <c r="F32" s="8" t="s">
        <v>635</v>
      </c>
      <c r="G32" s="30" t="str">
        <f>VLOOKUP(F32,品牌!A:B,2,0)</f>
        <v>TY1</v>
      </c>
      <c r="H32" s="1" t="s">
        <v>646</v>
      </c>
      <c r="I32" s="1" t="str">
        <f t="shared" si="1"/>
        <v>统一冰绿茶</v>
      </c>
      <c r="J32" s="1" t="str">
        <f>RIGHT(VLOOKUP(I32,品牌下细分类_系列!F:G,2,0),2)</f>
        <v>30</v>
      </c>
      <c r="K32" s="9" t="s">
        <v>113</v>
      </c>
      <c r="L32" s="8" t="s">
        <v>203</v>
      </c>
      <c r="M32" s="22" t="str">
        <f>VLOOKUP(L32,特性!B:C,2,0)</f>
        <v>510</v>
      </c>
      <c r="N32" s="4" t="str">
        <f t="shared" si="2"/>
        <v>TY15001530510113</v>
      </c>
      <c r="O32" s="1" t="str">
        <f>VLOOKUP(N32,Sheet1!A:A,1,0)</f>
        <v>TY15001530510113</v>
      </c>
      <c r="P32" s="26">
        <v>32</v>
      </c>
      <c r="R32" s="8" t="s">
        <v>114</v>
      </c>
      <c r="S32" s="1" t="s">
        <v>54</v>
      </c>
      <c r="T32" s="1">
        <v>1</v>
      </c>
      <c r="V32" s="25" t="s">
        <v>637</v>
      </c>
    </row>
    <row r="33" spans="1:22" ht="15" x14ac:dyDescent="0.25">
      <c r="A33" s="1">
        <v>274</v>
      </c>
      <c r="B33" s="6" t="s">
        <v>645</v>
      </c>
      <c r="C33" s="8" t="s">
        <v>645</v>
      </c>
      <c r="D33" s="1" t="s">
        <v>11</v>
      </c>
      <c r="E33" s="30" t="str">
        <f>VLOOKUP(D33,商品分类!B:C,2,0)</f>
        <v>113</v>
      </c>
      <c r="F33" s="8" t="s">
        <v>635</v>
      </c>
      <c r="G33" s="30" t="str">
        <f>VLOOKUP(F33,品牌!A:B,2,0)</f>
        <v>TY1</v>
      </c>
      <c r="H33" s="8" t="s">
        <v>646</v>
      </c>
      <c r="I33" s="1" t="str">
        <f t="shared" si="1"/>
        <v>统一冰绿茶</v>
      </c>
      <c r="J33" s="1" t="str">
        <f>RIGHT(VLOOKUP(I33,品牌下细分类_系列!F:G,2,0),2)</f>
        <v>30</v>
      </c>
      <c r="K33" s="9" t="s">
        <v>113</v>
      </c>
      <c r="L33" s="8" t="s">
        <v>203</v>
      </c>
      <c r="M33" s="22" t="str">
        <f>VLOOKUP(L33,特性!B:C,2,0)</f>
        <v>510</v>
      </c>
      <c r="N33" s="4" t="str">
        <f t="shared" si="2"/>
        <v>TY15001530510113</v>
      </c>
      <c r="O33" s="1" t="str">
        <f>VLOOKUP(N33,Sheet1!A:A,1,0)</f>
        <v>TY15001530510113</v>
      </c>
      <c r="P33" s="26">
        <v>32</v>
      </c>
      <c r="R33" s="8" t="s">
        <v>114</v>
      </c>
      <c r="S33" s="1" t="s">
        <v>54</v>
      </c>
      <c r="T33" s="1">
        <v>1</v>
      </c>
      <c r="V33" s="25" t="s">
        <v>697</v>
      </c>
    </row>
    <row r="34" spans="1:22" ht="15" x14ac:dyDescent="0.25">
      <c r="A34" s="1">
        <v>242</v>
      </c>
      <c r="B34" s="6" t="s">
        <v>641</v>
      </c>
      <c r="C34" s="8" t="s">
        <v>641</v>
      </c>
      <c r="D34" s="1" t="s">
        <v>11</v>
      </c>
      <c r="E34" s="30" t="str">
        <f>VLOOKUP(D34,商品分类!B:C,2,0)</f>
        <v>113</v>
      </c>
      <c r="F34" s="8" t="s">
        <v>635</v>
      </c>
      <c r="G34" s="30" t="str">
        <f>VLOOKUP(F34,品牌!A:B,2,0)</f>
        <v>TY1</v>
      </c>
      <c r="H34" s="8" t="s">
        <v>642</v>
      </c>
      <c r="I34" s="1" t="str">
        <f t="shared" si="1"/>
        <v>统一水趣多</v>
      </c>
      <c r="J34" s="1" t="str">
        <f>RIGHT(VLOOKUP(I34,品牌下细分类_系列!F:G,2,0),2)</f>
        <v>40</v>
      </c>
      <c r="K34" s="9" t="s">
        <v>113</v>
      </c>
      <c r="L34" s="8" t="s">
        <v>50</v>
      </c>
      <c r="M34" s="22" t="str">
        <f>VLOOKUP(L34,特性!B:C,2,0)</f>
        <v>100</v>
      </c>
      <c r="N34" s="4" t="str">
        <f t="shared" si="2"/>
        <v>TY15001540100113</v>
      </c>
      <c r="O34" s="1" t="str">
        <f>VLOOKUP(N34,Sheet1!A:A,1,0)</f>
        <v>TY15001540100113</v>
      </c>
      <c r="P34" s="26">
        <v>60</v>
      </c>
      <c r="R34" s="8" t="s">
        <v>114</v>
      </c>
      <c r="S34" s="1" t="s">
        <v>54</v>
      </c>
      <c r="T34" s="1">
        <v>1</v>
      </c>
      <c r="V34" s="25" t="s">
        <v>637</v>
      </c>
    </row>
    <row r="35" spans="1:22" ht="15" x14ac:dyDescent="0.25">
      <c r="A35" s="1">
        <v>289</v>
      </c>
      <c r="B35" s="6" t="s">
        <v>641</v>
      </c>
      <c r="C35" s="6" t="s">
        <v>641</v>
      </c>
      <c r="D35" s="1" t="s">
        <v>11</v>
      </c>
      <c r="E35" s="30" t="str">
        <f>VLOOKUP(D35,商品分类!B:C,2,0)</f>
        <v>113</v>
      </c>
      <c r="F35" s="8" t="s">
        <v>635</v>
      </c>
      <c r="G35" s="30" t="str">
        <f>VLOOKUP(F35,品牌!A:B,2,0)</f>
        <v>TY1</v>
      </c>
      <c r="H35" s="8" t="s">
        <v>642</v>
      </c>
      <c r="I35" s="1" t="str">
        <f t="shared" si="1"/>
        <v>统一水趣多</v>
      </c>
      <c r="J35" s="1" t="str">
        <f>RIGHT(VLOOKUP(I35,品牌下细分类_系列!F:G,2,0),2)</f>
        <v>40</v>
      </c>
      <c r="K35" s="9" t="s">
        <v>113</v>
      </c>
      <c r="L35" s="8" t="s">
        <v>50</v>
      </c>
      <c r="M35" s="22" t="str">
        <f>VLOOKUP(L35,特性!B:C,2,0)</f>
        <v>100</v>
      </c>
      <c r="N35" s="4" t="str">
        <f t="shared" si="2"/>
        <v>TY15001540100113</v>
      </c>
      <c r="O35" s="1" t="str">
        <f>VLOOKUP(N35,Sheet1!A:A,1,0)</f>
        <v>TY15001540100113</v>
      </c>
      <c r="P35" s="26">
        <v>58</v>
      </c>
      <c r="R35" s="8" t="s">
        <v>114</v>
      </c>
      <c r="S35" s="1" t="s">
        <v>54</v>
      </c>
      <c r="T35" s="1">
        <v>1</v>
      </c>
      <c r="V35" s="25" t="s">
        <v>697</v>
      </c>
    </row>
    <row r="36" spans="1:22" ht="15" x14ac:dyDescent="0.25">
      <c r="A36" s="1">
        <v>255</v>
      </c>
      <c r="B36" s="6" t="s">
        <v>673</v>
      </c>
      <c r="C36" s="8" t="s">
        <v>673</v>
      </c>
      <c r="D36" s="1" t="s">
        <v>11</v>
      </c>
      <c r="E36" s="30" t="str">
        <f>VLOOKUP(D36,商品分类!B:C,2,0)</f>
        <v>113</v>
      </c>
      <c r="F36" s="8" t="s">
        <v>635</v>
      </c>
      <c r="G36" s="30" t="str">
        <f>VLOOKUP(F36,品牌!A:B,2,0)</f>
        <v>TY1</v>
      </c>
      <c r="H36" s="8" t="s">
        <v>674</v>
      </c>
      <c r="I36" s="1" t="str">
        <f t="shared" si="1"/>
        <v>统一爱夸</v>
      </c>
      <c r="J36" s="1" t="str">
        <f>RIGHT(VLOOKUP(I36,品牌下细分类_系列!F:G,2,0),2)</f>
        <v>20</v>
      </c>
      <c r="K36" s="9" t="s">
        <v>675</v>
      </c>
      <c r="L36" s="8" t="s">
        <v>50</v>
      </c>
      <c r="M36" s="22" t="str">
        <f>VLOOKUP(L36,特性!B:C,2,0)</f>
        <v>100</v>
      </c>
      <c r="N36" s="4" t="str">
        <f t="shared" si="2"/>
        <v>TY15701520100113</v>
      </c>
      <c r="O36" s="1" t="str">
        <f>VLOOKUP(N36,Sheet1!A:A,1,0)</f>
        <v>TY15701520100113</v>
      </c>
      <c r="P36" s="26">
        <v>41</v>
      </c>
      <c r="R36" s="8" t="s">
        <v>676</v>
      </c>
      <c r="S36" s="1" t="s">
        <v>54</v>
      </c>
      <c r="T36" s="1">
        <v>1</v>
      </c>
      <c r="V36" s="25" t="s">
        <v>637</v>
      </c>
    </row>
    <row r="37" spans="1:22" ht="15" x14ac:dyDescent="0.25">
      <c r="A37" s="1">
        <v>292</v>
      </c>
      <c r="B37" s="6" t="s">
        <v>673</v>
      </c>
      <c r="C37" s="8" t="s">
        <v>673</v>
      </c>
      <c r="D37" s="1" t="s">
        <v>11</v>
      </c>
      <c r="E37" s="30" t="str">
        <f>VLOOKUP(D37,商品分类!B:C,2,0)</f>
        <v>113</v>
      </c>
      <c r="F37" s="8" t="s">
        <v>635</v>
      </c>
      <c r="G37" s="30" t="str">
        <f>VLOOKUP(F37,品牌!A:B,2,0)</f>
        <v>TY1</v>
      </c>
      <c r="H37" s="8" t="s">
        <v>674</v>
      </c>
      <c r="I37" s="1" t="str">
        <f t="shared" si="1"/>
        <v>统一爱夸</v>
      </c>
      <c r="J37" s="1" t="str">
        <f>RIGHT(VLOOKUP(I37,品牌下细分类_系列!F:G,2,0),2)</f>
        <v>20</v>
      </c>
      <c r="K37" s="9" t="s">
        <v>675</v>
      </c>
      <c r="L37" s="8" t="s">
        <v>50</v>
      </c>
      <c r="M37" s="22" t="str">
        <f>VLOOKUP(L37,特性!B:C,2,0)</f>
        <v>100</v>
      </c>
      <c r="N37" s="4" t="str">
        <f t="shared" si="2"/>
        <v>TY15701520100113</v>
      </c>
      <c r="O37" s="1" t="str">
        <f>VLOOKUP(N37,Sheet1!A:A,1,0)</f>
        <v>TY15701520100113</v>
      </c>
      <c r="P37" s="26">
        <v>40</v>
      </c>
      <c r="R37" s="8" t="s">
        <v>676</v>
      </c>
      <c r="S37" s="1" t="s">
        <v>54</v>
      </c>
      <c r="T37" s="1">
        <v>1</v>
      </c>
      <c r="V37" s="25" t="s">
        <v>697</v>
      </c>
    </row>
  </sheetData>
  <autoFilter ref="A2:X37"/>
  <phoneticPr fontId="3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5"/>
  <sheetViews>
    <sheetView workbookViewId="0">
      <selection activeCell="B5" sqref="B5"/>
    </sheetView>
  </sheetViews>
  <sheetFormatPr defaultColWidth="9" defaultRowHeight="14" x14ac:dyDescent="0.25"/>
  <cols>
    <col min="1" max="1" width="12.90625" customWidth="1"/>
    <col min="2" max="2" width="51.90625" style="3" customWidth="1"/>
    <col min="3" max="3" width="15" style="3" hidden="1" customWidth="1"/>
    <col min="4" max="4" width="11" customWidth="1"/>
  </cols>
  <sheetData>
    <row r="1" spans="1:4" x14ac:dyDescent="0.25">
      <c r="A1" s="4" t="s">
        <v>21</v>
      </c>
      <c r="B1" s="5" t="s">
        <v>22</v>
      </c>
      <c r="C1" s="15" t="s">
        <v>772</v>
      </c>
      <c r="D1" s="11" t="s">
        <v>773</v>
      </c>
    </row>
    <row r="2" spans="1:4" s="10" customFormat="1" ht="42" x14ac:dyDescent="0.25">
      <c r="A2" s="12" t="s">
        <v>46</v>
      </c>
      <c r="B2" s="16" t="s">
        <v>774</v>
      </c>
      <c r="C2" s="17"/>
      <c r="D2" s="13"/>
    </row>
    <row r="3" spans="1:4" x14ac:dyDescent="0.25">
      <c r="A3" s="8" t="s">
        <v>775</v>
      </c>
      <c r="B3" s="28" t="s">
        <v>776</v>
      </c>
      <c r="C3" s="28" t="s">
        <v>777</v>
      </c>
      <c r="D3" s="8" t="b">
        <f>B3=B1</f>
        <v>0</v>
      </c>
    </row>
    <row r="4" spans="1:4" x14ac:dyDescent="0.25">
      <c r="A4" s="8" t="s">
        <v>432</v>
      </c>
      <c r="B4" s="28" t="s">
        <v>778</v>
      </c>
      <c r="C4" s="28" t="s">
        <v>8</v>
      </c>
      <c r="D4" s="8" t="b">
        <f t="shared" ref="D4:D16" si="0">B4=B3</f>
        <v>0</v>
      </c>
    </row>
    <row r="5" spans="1:4" s="2" customFormat="1" x14ac:dyDescent="0.25">
      <c r="A5" s="1" t="s">
        <v>779</v>
      </c>
      <c r="B5" s="32" t="s">
        <v>780</v>
      </c>
      <c r="C5" s="32" t="s">
        <v>781</v>
      </c>
      <c r="D5" s="1" t="b">
        <f t="shared" si="0"/>
        <v>0</v>
      </c>
    </row>
    <row r="6" spans="1:4" x14ac:dyDescent="0.25">
      <c r="A6" s="4" t="s">
        <v>619</v>
      </c>
      <c r="B6" s="18" t="s">
        <v>782</v>
      </c>
      <c r="C6" s="9"/>
      <c r="D6" s="4" t="b">
        <f t="shared" si="0"/>
        <v>0</v>
      </c>
    </row>
    <row r="7" spans="1:4" x14ac:dyDescent="0.25">
      <c r="A7" s="8" t="s">
        <v>783</v>
      </c>
      <c r="B7" s="28" t="s">
        <v>784</v>
      </c>
      <c r="C7" s="28" t="s">
        <v>6</v>
      </c>
      <c r="D7" s="8" t="b">
        <f t="shared" si="0"/>
        <v>0</v>
      </c>
    </row>
    <row r="8" spans="1:4" x14ac:dyDescent="0.25">
      <c r="A8" s="8" t="s">
        <v>527</v>
      </c>
      <c r="B8" s="9" t="s">
        <v>785</v>
      </c>
      <c r="C8" s="9"/>
      <c r="D8" s="8" t="b">
        <f t="shared" si="0"/>
        <v>0</v>
      </c>
    </row>
    <row r="9" spans="1:4" x14ac:dyDescent="0.25">
      <c r="A9" s="8" t="s">
        <v>786</v>
      </c>
      <c r="B9" s="28" t="s">
        <v>787</v>
      </c>
      <c r="C9" s="28" t="s">
        <v>788</v>
      </c>
      <c r="D9" s="8" t="b">
        <f t="shared" si="0"/>
        <v>0</v>
      </c>
    </row>
    <row r="10" spans="1:4" x14ac:dyDescent="0.25">
      <c r="A10" s="8" t="s">
        <v>681</v>
      </c>
      <c r="B10" s="28" t="s">
        <v>789</v>
      </c>
      <c r="C10" s="28" t="s">
        <v>10</v>
      </c>
      <c r="D10" s="8" t="b">
        <f t="shared" si="0"/>
        <v>0</v>
      </c>
    </row>
    <row r="11" spans="1:4" x14ac:dyDescent="0.25">
      <c r="A11" s="8" t="s">
        <v>49</v>
      </c>
      <c r="B11" s="9" t="s">
        <v>790</v>
      </c>
      <c r="C11" s="9"/>
      <c r="D11" s="8" t="b">
        <f t="shared" si="0"/>
        <v>0</v>
      </c>
    </row>
    <row r="12" spans="1:4" x14ac:dyDescent="0.25">
      <c r="A12" s="8" t="s">
        <v>791</v>
      </c>
      <c r="B12" s="28" t="s">
        <v>792</v>
      </c>
      <c r="C12" s="28" t="s">
        <v>12</v>
      </c>
      <c r="D12" s="8" t="b">
        <f t="shared" si="0"/>
        <v>0</v>
      </c>
    </row>
    <row r="13" spans="1:4" x14ac:dyDescent="0.25">
      <c r="A13" s="8" t="s">
        <v>793</v>
      </c>
      <c r="B13" s="28" t="s">
        <v>794</v>
      </c>
      <c r="C13" s="28" t="s">
        <v>795</v>
      </c>
      <c r="D13" s="8" t="b">
        <f t="shared" si="0"/>
        <v>0</v>
      </c>
    </row>
    <row r="14" spans="1:4" x14ac:dyDescent="0.25">
      <c r="A14" s="8" t="s">
        <v>796</v>
      </c>
      <c r="B14" s="28" t="s">
        <v>797</v>
      </c>
      <c r="C14" s="28" t="s">
        <v>798</v>
      </c>
      <c r="D14" s="8" t="b">
        <f t="shared" si="0"/>
        <v>0</v>
      </c>
    </row>
    <row r="15" spans="1:4" x14ac:dyDescent="0.25">
      <c r="A15" s="8" t="s">
        <v>63</v>
      </c>
      <c r="B15" s="28" t="s">
        <v>799</v>
      </c>
      <c r="C15" s="28" t="s">
        <v>14</v>
      </c>
      <c r="D15" s="8" t="b">
        <f t="shared" si="0"/>
        <v>0</v>
      </c>
    </row>
    <row r="16" spans="1:4" x14ac:dyDescent="0.25">
      <c r="A16" s="8" t="s">
        <v>537</v>
      </c>
      <c r="B16" s="9" t="s">
        <v>800</v>
      </c>
      <c r="C16" s="28" t="s">
        <v>18</v>
      </c>
      <c r="D16" s="8" t="b">
        <f t="shared" si="0"/>
        <v>0</v>
      </c>
    </row>
    <row r="17" spans="1:4" x14ac:dyDescent="0.25">
      <c r="A17" s="8" t="s">
        <v>360</v>
      </c>
      <c r="B17" s="28" t="s">
        <v>801</v>
      </c>
      <c r="C17" s="28" t="s">
        <v>802</v>
      </c>
      <c r="D17" s="8" t="b">
        <f t="shared" ref="D17:D45" si="1">B17=B16</f>
        <v>0</v>
      </c>
    </row>
    <row r="18" spans="1:4" x14ac:dyDescent="0.25">
      <c r="A18" s="8" t="s">
        <v>716</v>
      </c>
      <c r="B18" s="9" t="s">
        <v>803</v>
      </c>
      <c r="C18" s="9"/>
      <c r="D18" s="8" t="b">
        <f t="shared" si="1"/>
        <v>0</v>
      </c>
    </row>
    <row r="19" spans="1:4" x14ac:dyDescent="0.25">
      <c r="A19" s="8" t="s">
        <v>621</v>
      </c>
      <c r="B19" s="9" t="s">
        <v>804</v>
      </c>
      <c r="C19" s="9"/>
      <c r="D19" s="8" t="b">
        <f t="shared" si="1"/>
        <v>0</v>
      </c>
    </row>
    <row r="20" spans="1:4" x14ac:dyDescent="0.25">
      <c r="A20" s="8" t="s">
        <v>73</v>
      </c>
      <c r="B20" s="28" t="s">
        <v>805</v>
      </c>
      <c r="C20" s="28" t="s">
        <v>806</v>
      </c>
      <c r="D20" s="8" t="b">
        <f t="shared" si="1"/>
        <v>0</v>
      </c>
    </row>
    <row r="21" spans="1:4" x14ac:dyDescent="0.25">
      <c r="A21" s="8" t="s">
        <v>807</v>
      </c>
      <c r="B21" s="28" t="s">
        <v>808</v>
      </c>
      <c r="C21" s="28" t="s">
        <v>809</v>
      </c>
      <c r="D21" s="8" t="b">
        <f t="shared" si="1"/>
        <v>0</v>
      </c>
    </row>
    <row r="22" spans="1:4" x14ac:dyDescent="0.25">
      <c r="A22" s="33" t="s">
        <v>810</v>
      </c>
      <c r="B22" s="28" t="s">
        <v>811</v>
      </c>
      <c r="C22" s="28" t="s">
        <v>812</v>
      </c>
      <c r="D22" s="8" t="b">
        <f t="shared" si="1"/>
        <v>0</v>
      </c>
    </row>
    <row r="23" spans="1:4" x14ac:dyDescent="0.25">
      <c r="A23" s="8" t="s">
        <v>567</v>
      </c>
      <c r="B23" s="28" t="s">
        <v>813</v>
      </c>
      <c r="C23" s="28" t="s">
        <v>814</v>
      </c>
      <c r="D23" s="8" t="b">
        <f t="shared" si="1"/>
        <v>0</v>
      </c>
    </row>
    <row r="24" spans="1:4" x14ac:dyDescent="0.25">
      <c r="A24" s="8" t="s">
        <v>610</v>
      </c>
      <c r="B24" s="28" t="s">
        <v>815</v>
      </c>
      <c r="C24" s="28" t="s">
        <v>816</v>
      </c>
      <c r="D24" s="8" t="b">
        <f t="shared" si="1"/>
        <v>0</v>
      </c>
    </row>
    <row r="25" spans="1:4" x14ac:dyDescent="0.25">
      <c r="A25" s="8" t="s">
        <v>3</v>
      </c>
      <c r="B25" s="28" t="s">
        <v>817</v>
      </c>
      <c r="C25" s="28" t="s">
        <v>4</v>
      </c>
      <c r="D25" s="8" t="b">
        <f t="shared" si="1"/>
        <v>0</v>
      </c>
    </row>
    <row r="26" spans="1:4" x14ac:dyDescent="0.25">
      <c r="A26" s="8" t="s">
        <v>208</v>
      </c>
      <c r="B26" s="28" t="s">
        <v>818</v>
      </c>
      <c r="C26" s="28" t="s">
        <v>819</v>
      </c>
      <c r="D26" s="8" t="b">
        <f t="shared" si="1"/>
        <v>0</v>
      </c>
    </row>
    <row r="27" spans="1:4" x14ac:dyDescent="0.25">
      <c r="A27" s="8" t="s">
        <v>87</v>
      </c>
      <c r="B27" s="9" t="s">
        <v>820</v>
      </c>
      <c r="C27" s="9"/>
      <c r="D27" s="8" t="b">
        <f t="shared" si="1"/>
        <v>0</v>
      </c>
    </row>
    <row r="28" spans="1:4" x14ac:dyDescent="0.25">
      <c r="A28" s="8" t="s">
        <v>543</v>
      </c>
      <c r="B28" s="28" t="s">
        <v>821</v>
      </c>
      <c r="C28" s="28" t="s">
        <v>822</v>
      </c>
      <c r="D28" s="8" t="b">
        <f t="shared" si="1"/>
        <v>0</v>
      </c>
    </row>
    <row r="29" spans="1:4" x14ac:dyDescent="0.25">
      <c r="A29" s="8" t="s">
        <v>572</v>
      </c>
      <c r="B29" s="28" t="s">
        <v>823</v>
      </c>
      <c r="C29" s="28" t="s">
        <v>824</v>
      </c>
      <c r="D29" s="8" t="b">
        <f t="shared" si="1"/>
        <v>0</v>
      </c>
    </row>
    <row r="30" spans="1:4" x14ac:dyDescent="0.25">
      <c r="A30" s="8" t="s">
        <v>825</v>
      </c>
      <c r="B30" s="28" t="s">
        <v>826</v>
      </c>
      <c r="C30" s="28" t="s">
        <v>827</v>
      </c>
      <c r="D30" s="8" t="b">
        <f t="shared" si="1"/>
        <v>0</v>
      </c>
    </row>
    <row r="31" spans="1:4" x14ac:dyDescent="0.25">
      <c r="A31" s="8" t="s">
        <v>664</v>
      </c>
      <c r="B31" s="28" t="s">
        <v>828</v>
      </c>
      <c r="C31" s="28" t="s">
        <v>829</v>
      </c>
      <c r="D31" s="8" t="b">
        <f t="shared" si="1"/>
        <v>0</v>
      </c>
    </row>
    <row r="32" spans="1:4" x14ac:dyDescent="0.25">
      <c r="A32" s="8" t="s">
        <v>604</v>
      </c>
      <c r="B32" s="28" t="s">
        <v>830</v>
      </c>
      <c r="C32" s="28" t="s">
        <v>831</v>
      </c>
      <c r="D32" s="8" t="b">
        <f t="shared" si="1"/>
        <v>0</v>
      </c>
    </row>
    <row r="33" spans="1:4" x14ac:dyDescent="0.25">
      <c r="A33" s="8" t="s">
        <v>550</v>
      </c>
      <c r="B33" s="28" t="s">
        <v>832</v>
      </c>
      <c r="C33" s="28" t="s">
        <v>833</v>
      </c>
      <c r="D33" s="8" t="b">
        <f t="shared" si="1"/>
        <v>0</v>
      </c>
    </row>
    <row r="34" spans="1:4" x14ac:dyDescent="0.25">
      <c r="A34" s="8" t="s">
        <v>627</v>
      </c>
      <c r="B34" s="28" t="s">
        <v>834</v>
      </c>
      <c r="C34" s="28" t="s">
        <v>835</v>
      </c>
      <c r="D34" s="8" t="b">
        <f t="shared" si="1"/>
        <v>0</v>
      </c>
    </row>
    <row r="35" spans="1:4" x14ac:dyDescent="0.25">
      <c r="A35" s="8" t="s">
        <v>111</v>
      </c>
      <c r="B35" s="9" t="s">
        <v>836</v>
      </c>
      <c r="C35" s="9"/>
      <c r="D35" s="8" t="b">
        <f t="shared" si="1"/>
        <v>0</v>
      </c>
    </row>
    <row r="36" spans="1:4" x14ac:dyDescent="0.25">
      <c r="A36" s="8" t="s">
        <v>635</v>
      </c>
      <c r="B36" s="28" t="s">
        <v>837</v>
      </c>
      <c r="C36" s="28" t="s">
        <v>838</v>
      </c>
      <c r="D36" s="8" t="b">
        <f t="shared" si="1"/>
        <v>0</v>
      </c>
    </row>
    <row r="37" spans="1:4" x14ac:dyDescent="0.25">
      <c r="A37" s="8" t="s">
        <v>557</v>
      </c>
      <c r="B37" s="28" t="s">
        <v>839</v>
      </c>
      <c r="C37" s="28" t="s">
        <v>840</v>
      </c>
      <c r="D37" s="8" t="b">
        <f t="shared" si="1"/>
        <v>0</v>
      </c>
    </row>
    <row r="38" spans="1:4" x14ac:dyDescent="0.25">
      <c r="A38" s="8" t="s">
        <v>694</v>
      </c>
      <c r="B38" s="28" t="s">
        <v>841</v>
      </c>
      <c r="C38" s="28" t="s">
        <v>842</v>
      </c>
      <c r="D38" s="8" t="b">
        <f t="shared" si="1"/>
        <v>0</v>
      </c>
    </row>
    <row r="39" spans="1:4" x14ac:dyDescent="0.25">
      <c r="A39" s="8" t="s">
        <v>57</v>
      </c>
      <c r="B39" s="9" t="s">
        <v>843</v>
      </c>
      <c r="C39" s="9"/>
      <c r="D39" s="8" t="b">
        <f t="shared" si="1"/>
        <v>0</v>
      </c>
    </row>
    <row r="40" spans="1:4" x14ac:dyDescent="0.25">
      <c r="A40" s="8" t="s">
        <v>354</v>
      </c>
      <c r="B40" s="9" t="s">
        <v>844</v>
      </c>
      <c r="C40" s="9"/>
      <c r="D40" s="8" t="b">
        <f t="shared" si="1"/>
        <v>0</v>
      </c>
    </row>
    <row r="41" spans="1:4" x14ac:dyDescent="0.25">
      <c r="A41" s="8" t="s">
        <v>845</v>
      </c>
      <c r="B41" s="28" t="s">
        <v>846</v>
      </c>
      <c r="C41" s="28" t="s">
        <v>847</v>
      </c>
      <c r="D41" s="8" t="b">
        <f t="shared" si="1"/>
        <v>0</v>
      </c>
    </row>
    <row r="42" spans="1:4" x14ac:dyDescent="0.25">
      <c r="A42" s="8" t="s">
        <v>688</v>
      </c>
      <c r="B42" s="9" t="s">
        <v>848</v>
      </c>
      <c r="C42" s="9"/>
      <c r="D42" s="8" t="b">
        <f t="shared" si="1"/>
        <v>0</v>
      </c>
    </row>
    <row r="43" spans="1:4" x14ac:dyDescent="0.25">
      <c r="A43" s="8" t="s">
        <v>616</v>
      </c>
      <c r="B43" s="28" t="s">
        <v>849</v>
      </c>
      <c r="C43" s="28" t="s">
        <v>850</v>
      </c>
      <c r="D43" s="8" t="b">
        <f t="shared" si="1"/>
        <v>0</v>
      </c>
    </row>
    <row r="44" spans="1:4" x14ac:dyDescent="0.25">
      <c r="A44" s="8" t="s">
        <v>563</v>
      </c>
      <c r="B44" s="28" t="s">
        <v>851</v>
      </c>
      <c r="C44" s="28" t="s">
        <v>852</v>
      </c>
      <c r="D44" s="8" t="b">
        <f t="shared" si="1"/>
        <v>0</v>
      </c>
    </row>
    <row r="45" spans="1:4" x14ac:dyDescent="0.25">
      <c r="A45" s="8" t="s">
        <v>853</v>
      </c>
      <c r="B45" s="28" t="s">
        <v>854</v>
      </c>
      <c r="C45" s="28" t="s">
        <v>855</v>
      </c>
      <c r="D45" s="8" t="b">
        <f t="shared" si="1"/>
        <v>0</v>
      </c>
    </row>
  </sheetData>
  <autoFilter ref="A2:D45">
    <sortState ref="A2:D45">
      <sortCondition ref="B2:B45"/>
    </sortState>
  </autoFilter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/>
  </sheetViews>
  <sheetFormatPr defaultColWidth="9" defaultRowHeight="14" x14ac:dyDescent="0.25"/>
  <cols>
    <col min="1" max="1" width="10.26953125" customWidth="1"/>
    <col min="2" max="2" width="14.26953125" customWidth="1"/>
    <col min="3" max="3" width="34.90625" customWidth="1"/>
    <col min="4" max="4" width="16.90625" customWidth="1"/>
    <col min="5" max="5" width="20.90625" style="3" customWidth="1"/>
    <col min="6" max="6" width="19.26953125" customWidth="1"/>
    <col min="7" max="7" width="24.453125" customWidth="1"/>
  </cols>
  <sheetData>
    <row r="1" spans="1:7" x14ac:dyDescent="0.25">
      <c r="A1" s="8" t="s">
        <v>856</v>
      </c>
      <c r="B1" s="4" t="s">
        <v>21</v>
      </c>
      <c r="C1" s="11" t="s">
        <v>22</v>
      </c>
      <c r="D1" s="4" t="s">
        <v>857</v>
      </c>
      <c r="E1" s="4" t="s">
        <v>858</v>
      </c>
      <c r="F1" s="11" t="str">
        <f t="shared" ref="F1:F22" si="0">B1&amp;D1</f>
        <v>品牌细分类_系列</v>
      </c>
      <c r="G1" s="11" t="str">
        <f t="shared" ref="G1:G22" si="1">C1&amp;E1</f>
        <v>品牌编码细分类_系列编码</v>
      </c>
    </row>
    <row r="2" spans="1:7" s="10" customFormat="1" ht="28" x14ac:dyDescent="0.25">
      <c r="A2" s="6">
        <v>0</v>
      </c>
      <c r="B2" s="12" t="s">
        <v>46</v>
      </c>
      <c r="C2" s="13" t="s">
        <v>41</v>
      </c>
      <c r="D2" s="12" t="s">
        <v>859</v>
      </c>
      <c r="E2" s="12"/>
      <c r="F2" s="13" t="s">
        <v>41</v>
      </c>
      <c r="G2" s="13" t="s">
        <v>41</v>
      </c>
    </row>
    <row r="3" spans="1:7" x14ac:dyDescent="0.25">
      <c r="A3" s="8">
        <v>1</v>
      </c>
      <c r="B3" s="1" t="s">
        <v>783</v>
      </c>
      <c r="C3" s="30" t="str">
        <f>VLOOKUP(B3,品牌!A:B,2,0)</f>
        <v>BLS</v>
      </c>
      <c r="D3" s="1" t="s">
        <v>50</v>
      </c>
      <c r="E3" s="32" t="s">
        <v>860</v>
      </c>
      <c r="F3" s="1" t="str">
        <f t="shared" si="0"/>
        <v>巴黎水默认</v>
      </c>
      <c r="G3" s="1" t="str">
        <f t="shared" si="1"/>
        <v>BLS10</v>
      </c>
    </row>
    <row r="4" spans="1:7" x14ac:dyDescent="0.25">
      <c r="A4" s="6">
        <v>2</v>
      </c>
      <c r="B4" s="1" t="s">
        <v>783</v>
      </c>
      <c r="C4" s="30" t="str">
        <f>VLOOKUP(B4,品牌!A:B,2,0)</f>
        <v>BLS</v>
      </c>
      <c r="D4" s="1" t="s">
        <v>528</v>
      </c>
      <c r="E4" s="32" t="s">
        <v>861</v>
      </c>
      <c r="F4" s="1" t="str">
        <f t="shared" si="0"/>
        <v>巴黎水矿泉水</v>
      </c>
      <c r="G4" s="1" t="str">
        <f t="shared" si="1"/>
        <v>BLS15</v>
      </c>
    </row>
    <row r="5" spans="1:7" x14ac:dyDescent="0.25">
      <c r="A5" s="8">
        <v>3</v>
      </c>
      <c r="B5" s="1" t="s">
        <v>432</v>
      </c>
      <c r="C5" s="30" t="str">
        <f>VLOOKUP(B5,品牌!A:B,2,0)</f>
        <v>BL1</v>
      </c>
      <c r="D5" s="1" t="s">
        <v>50</v>
      </c>
      <c r="E5" s="32" t="s">
        <v>860</v>
      </c>
      <c r="F5" s="1" t="str">
        <f t="shared" si="0"/>
        <v>冰露默认</v>
      </c>
      <c r="G5" s="1" t="str">
        <f t="shared" si="1"/>
        <v>BL110</v>
      </c>
    </row>
    <row r="6" spans="1:7" x14ac:dyDescent="0.25">
      <c r="A6" s="6">
        <v>4</v>
      </c>
      <c r="B6" s="1" t="s">
        <v>432</v>
      </c>
      <c r="C6" s="30" t="str">
        <f>VLOOKUP(B6,品牌!A:B,2,0)</f>
        <v>BL1</v>
      </c>
      <c r="D6" s="1" t="s">
        <v>862</v>
      </c>
      <c r="E6" s="32" t="s">
        <v>861</v>
      </c>
      <c r="F6" s="1" t="str">
        <f t="shared" si="0"/>
        <v>冰露矿物质</v>
      </c>
      <c r="G6" s="1" t="str">
        <f t="shared" si="1"/>
        <v>BL115</v>
      </c>
    </row>
    <row r="7" spans="1:7" x14ac:dyDescent="0.25">
      <c r="A7" s="8">
        <v>5</v>
      </c>
      <c r="B7" s="1" t="s">
        <v>681</v>
      </c>
      <c r="C7" s="30" t="str">
        <f>VLOOKUP(B7,品牌!A:B,2,0)</f>
        <v>DLY</v>
      </c>
      <c r="D7" s="1" t="s">
        <v>50</v>
      </c>
      <c r="E7" s="32" t="s">
        <v>860</v>
      </c>
      <c r="F7" s="1" t="str">
        <f t="shared" si="0"/>
        <v>达利园默认</v>
      </c>
      <c r="G7" s="1" t="str">
        <f t="shared" si="1"/>
        <v>DLY10</v>
      </c>
    </row>
    <row r="8" spans="1:7" x14ac:dyDescent="0.25">
      <c r="A8" s="6">
        <v>6</v>
      </c>
      <c r="B8" s="1" t="s">
        <v>681</v>
      </c>
      <c r="C8" s="30" t="str">
        <f>VLOOKUP(B8,品牌!A:B,2,0)</f>
        <v>DLY</v>
      </c>
      <c r="D8" s="1" t="s">
        <v>682</v>
      </c>
      <c r="E8" s="32" t="s">
        <v>861</v>
      </c>
      <c r="F8" s="1" t="str">
        <f t="shared" si="0"/>
        <v>达利园乐虎</v>
      </c>
      <c r="G8" s="1" t="str">
        <f t="shared" si="1"/>
        <v>DLY15</v>
      </c>
    </row>
    <row r="9" spans="1:7" x14ac:dyDescent="0.25">
      <c r="A9" s="8">
        <v>7</v>
      </c>
      <c r="B9" s="1" t="s">
        <v>791</v>
      </c>
      <c r="C9" s="30" t="str">
        <f>VLOOKUP(B9,品牌!A:B,2,0)</f>
        <v>HN1</v>
      </c>
      <c r="D9" s="1" t="s">
        <v>50</v>
      </c>
      <c r="E9" s="32" t="s">
        <v>860</v>
      </c>
      <c r="F9" s="1" t="str">
        <f t="shared" si="0"/>
        <v>红牛默认</v>
      </c>
      <c r="G9" s="1" t="str">
        <f t="shared" si="1"/>
        <v>HN110</v>
      </c>
    </row>
    <row r="10" spans="1:7" x14ac:dyDescent="0.25">
      <c r="A10" s="8">
        <v>8</v>
      </c>
      <c r="B10" s="1" t="s">
        <v>791</v>
      </c>
      <c r="C10" s="30" t="str">
        <f>VLOOKUP(B10,品牌!A:B,2,0)</f>
        <v>HN1</v>
      </c>
      <c r="D10" s="1" t="s">
        <v>327</v>
      </c>
      <c r="E10" s="32" t="s">
        <v>861</v>
      </c>
      <c r="F10" s="1" t="str">
        <f t="shared" si="0"/>
        <v>红牛维他命水</v>
      </c>
      <c r="G10" s="1" t="str">
        <f t="shared" si="1"/>
        <v>HN115</v>
      </c>
    </row>
    <row r="11" spans="1:7" x14ac:dyDescent="0.25">
      <c r="A11" s="6">
        <v>9</v>
      </c>
      <c r="B11" s="1" t="s">
        <v>63</v>
      </c>
      <c r="C11" s="30" t="str">
        <f>VLOOKUP(B11,品牌!A:B,2,0)</f>
        <v>JDB</v>
      </c>
      <c r="D11" s="1" t="s">
        <v>50</v>
      </c>
      <c r="E11" s="32" t="s">
        <v>860</v>
      </c>
      <c r="F11" s="1" t="str">
        <f t="shared" si="0"/>
        <v>加多宝默认</v>
      </c>
      <c r="G11" s="1" t="str">
        <f t="shared" si="1"/>
        <v>JDB10</v>
      </c>
    </row>
    <row r="12" spans="1:7" x14ac:dyDescent="0.25">
      <c r="A12" s="8">
        <v>10</v>
      </c>
      <c r="B12" s="1" t="s">
        <v>63</v>
      </c>
      <c r="C12" s="30" t="str">
        <f>VLOOKUP(B12,品牌!A:B,2,0)</f>
        <v>JDB</v>
      </c>
      <c r="D12" s="1" t="s">
        <v>64</v>
      </c>
      <c r="E12" s="32" t="s">
        <v>861</v>
      </c>
      <c r="F12" s="1" t="str">
        <f t="shared" si="0"/>
        <v>加多宝凉茶植物饮料</v>
      </c>
      <c r="G12" s="1" t="str">
        <f t="shared" si="1"/>
        <v>JDB15</v>
      </c>
    </row>
    <row r="13" spans="1:7" x14ac:dyDescent="0.25">
      <c r="A13" s="6">
        <v>11</v>
      </c>
      <c r="B13" s="1" t="s">
        <v>537</v>
      </c>
      <c r="C13" s="1" t="str">
        <f>VLOOKUP(B13,品牌!A:B,2,0)</f>
        <v>JT1</v>
      </c>
      <c r="D13" s="1" t="s">
        <v>50</v>
      </c>
      <c r="E13" s="32" t="s">
        <v>860</v>
      </c>
      <c r="F13" s="1" t="str">
        <f t="shared" si="0"/>
        <v>景田默认</v>
      </c>
      <c r="G13" s="1" t="str">
        <f t="shared" si="1"/>
        <v>JT110</v>
      </c>
    </row>
    <row r="14" spans="1:7" x14ac:dyDescent="0.25">
      <c r="A14" s="8">
        <v>12</v>
      </c>
      <c r="B14" s="1" t="s">
        <v>537</v>
      </c>
      <c r="C14" s="1" t="str">
        <f>VLOOKUP(B14,品牌!A:B,2,0)</f>
        <v>JT1</v>
      </c>
      <c r="D14" s="1" t="s">
        <v>538</v>
      </c>
      <c r="E14" s="32" t="s">
        <v>861</v>
      </c>
      <c r="F14" s="1" t="str">
        <f t="shared" si="0"/>
        <v>景田纯净水</v>
      </c>
      <c r="G14" s="1" t="str">
        <f t="shared" si="1"/>
        <v>JT115</v>
      </c>
    </row>
    <row r="15" spans="1:7" x14ac:dyDescent="0.25">
      <c r="A15" s="6">
        <v>13</v>
      </c>
      <c r="B15" s="1" t="s">
        <v>527</v>
      </c>
      <c r="C15" s="1" t="str">
        <f>VLOOKUP(B15,品牌!A:B,2,0)</f>
        <v>BSS</v>
      </c>
      <c r="D15" s="1" t="s">
        <v>50</v>
      </c>
      <c r="E15" s="32" t="s">
        <v>860</v>
      </c>
      <c r="F15" s="1" t="str">
        <f t="shared" si="0"/>
        <v>百岁山默认</v>
      </c>
      <c r="G15" s="1" t="str">
        <f t="shared" si="1"/>
        <v>BSS10</v>
      </c>
    </row>
    <row r="16" spans="1:7" x14ac:dyDescent="0.25">
      <c r="A16" s="8">
        <v>14</v>
      </c>
      <c r="B16" s="1" t="s">
        <v>527</v>
      </c>
      <c r="C16" s="1" t="str">
        <f>VLOOKUP(B16,品牌!A:B,2,0)</f>
        <v>BSS</v>
      </c>
      <c r="D16" s="1" t="s">
        <v>528</v>
      </c>
      <c r="E16" s="32" t="s">
        <v>861</v>
      </c>
      <c r="F16" s="1" t="str">
        <f t="shared" si="0"/>
        <v>百岁山矿泉水</v>
      </c>
      <c r="G16" s="1" t="str">
        <f t="shared" si="1"/>
        <v>BSS15</v>
      </c>
    </row>
    <row r="17" spans="1:7" x14ac:dyDescent="0.25">
      <c r="A17" s="8">
        <v>15</v>
      </c>
      <c r="B17" s="1" t="s">
        <v>360</v>
      </c>
      <c r="C17" s="30" t="str">
        <f>VLOOKUP(B17,品牌!A:B,2,0)</f>
        <v>KK1</v>
      </c>
      <c r="D17" s="1" t="s">
        <v>50</v>
      </c>
      <c r="E17" s="32" t="s">
        <v>860</v>
      </c>
      <c r="F17" s="1" t="str">
        <f t="shared" si="0"/>
        <v>可口可乐默认</v>
      </c>
      <c r="G17" s="1" t="str">
        <f t="shared" si="1"/>
        <v>KK110</v>
      </c>
    </row>
    <row r="18" spans="1:7" x14ac:dyDescent="0.25">
      <c r="A18" s="6">
        <v>16</v>
      </c>
      <c r="B18" s="1" t="s">
        <v>360</v>
      </c>
      <c r="C18" s="30" t="str">
        <f>VLOOKUP(B18,品牌!A:B,2,0)</f>
        <v>KK1</v>
      </c>
      <c r="D18" s="1" t="s">
        <v>361</v>
      </c>
      <c r="E18" s="32" t="s">
        <v>861</v>
      </c>
      <c r="F18" s="1" t="str">
        <f t="shared" si="0"/>
        <v>可口可乐芬达</v>
      </c>
      <c r="G18" s="1" t="str">
        <f t="shared" si="1"/>
        <v>KK115</v>
      </c>
    </row>
    <row r="19" spans="1:7" x14ac:dyDescent="0.25">
      <c r="A19" s="8">
        <v>17</v>
      </c>
      <c r="B19" s="1" t="s">
        <v>360</v>
      </c>
      <c r="C19" s="30" t="str">
        <f>VLOOKUP(B19,品牌!A:B,2,0)</f>
        <v>KK1</v>
      </c>
      <c r="D19" s="1" t="s">
        <v>385</v>
      </c>
      <c r="E19" s="32" t="s">
        <v>863</v>
      </c>
      <c r="F19" s="1" t="str">
        <f t="shared" si="0"/>
        <v>可口可乐健怡</v>
      </c>
      <c r="G19" s="1" t="str">
        <f t="shared" si="1"/>
        <v>KK120</v>
      </c>
    </row>
    <row r="20" spans="1:7" x14ac:dyDescent="0.25">
      <c r="A20" s="6">
        <v>18</v>
      </c>
      <c r="B20" s="1" t="s">
        <v>360</v>
      </c>
      <c r="C20" s="30" t="str">
        <f>VLOOKUP(B20,品牌!A:B,2,0)</f>
        <v>KK1</v>
      </c>
      <c r="D20" s="1" t="s">
        <v>366</v>
      </c>
      <c r="E20" s="32" t="s">
        <v>864</v>
      </c>
      <c r="F20" s="1" t="str">
        <f t="shared" si="0"/>
        <v>可口可乐可乐</v>
      </c>
      <c r="G20" s="1" t="str">
        <f t="shared" si="1"/>
        <v>KK125</v>
      </c>
    </row>
    <row r="21" spans="1:7" x14ac:dyDescent="0.25">
      <c r="A21" s="8">
        <v>19</v>
      </c>
      <c r="B21" s="1" t="s">
        <v>360</v>
      </c>
      <c r="C21" s="30" t="str">
        <f>VLOOKUP(B21,品牌!A:B,2,0)</f>
        <v>KK1</v>
      </c>
      <c r="D21" s="1" t="s">
        <v>372</v>
      </c>
      <c r="E21" s="32" t="s">
        <v>865</v>
      </c>
      <c r="F21" s="1" t="str">
        <f t="shared" si="0"/>
        <v>可口可乐美汁源</v>
      </c>
      <c r="G21" s="1" t="str">
        <f t="shared" si="1"/>
        <v>KK130</v>
      </c>
    </row>
    <row r="22" spans="1:7" x14ac:dyDescent="0.25">
      <c r="A22" s="6">
        <v>20</v>
      </c>
      <c r="B22" s="1" t="s">
        <v>360</v>
      </c>
      <c r="C22" s="30" t="str">
        <f>VLOOKUP(B22,品牌!A:B,2,0)</f>
        <v>KK1</v>
      </c>
      <c r="D22" s="1" t="s">
        <v>423</v>
      </c>
      <c r="E22" s="32" t="s">
        <v>866</v>
      </c>
      <c r="F22" s="1" t="str">
        <f t="shared" si="0"/>
        <v>可口可乐魔爪</v>
      </c>
      <c r="G22" s="1" t="str">
        <f t="shared" si="1"/>
        <v>KK135</v>
      </c>
    </row>
    <row r="23" spans="1:7" x14ac:dyDescent="0.25">
      <c r="A23" s="8">
        <v>21</v>
      </c>
      <c r="B23" s="1" t="s">
        <v>360</v>
      </c>
      <c r="C23" s="30" t="str">
        <f>VLOOKUP(B23,品牌!A:B,2,0)</f>
        <v>KK1</v>
      </c>
      <c r="D23" s="1" t="s">
        <v>479</v>
      </c>
      <c r="E23" s="32" t="s">
        <v>867</v>
      </c>
      <c r="F23" s="1" t="str">
        <f t="shared" ref="F23:F40" si="2">B23&amp;D23</f>
        <v>可口可乐乔雅</v>
      </c>
      <c r="G23" s="1" t="str">
        <f t="shared" ref="G23:G40" si="3">C23&amp;E23</f>
        <v>KK140</v>
      </c>
    </row>
    <row r="24" spans="1:7" x14ac:dyDescent="0.25">
      <c r="A24" s="8">
        <v>22</v>
      </c>
      <c r="B24" s="1" t="s">
        <v>360</v>
      </c>
      <c r="C24" s="30" t="str">
        <f>VLOOKUP(B24,品牌!A:B,2,0)</f>
        <v>KK1</v>
      </c>
      <c r="D24" s="1" t="s">
        <v>492</v>
      </c>
      <c r="E24" s="32" t="s">
        <v>868</v>
      </c>
      <c r="F24" s="1" t="str">
        <f t="shared" si="2"/>
        <v>可口可乐水动乐</v>
      </c>
      <c r="G24" s="1" t="str">
        <f t="shared" si="3"/>
        <v>KK145</v>
      </c>
    </row>
    <row r="25" spans="1:7" x14ac:dyDescent="0.25">
      <c r="A25" s="6">
        <v>23</v>
      </c>
      <c r="B25" s="1" t="s">
        <v>360</v>
      </c>
      <c r="C25" s="30" t="str">
        <f>VLOOKUP(B25,品牌!A:B,2,0)</f>
        <v>KK1</v>
      </c>
      <c r="D25" s="1" t="s">
        <v>369</v>
      </c>
      <c r="E25" s="32" t="s">
        <v>869</v>
      </c>
      <c r="F25" s="1" t="str">
        <f t="shared" si="2"/>
        <v>可口可乐雪碧</v>
      </c>
      <c r="G25" s="1" t="str">
        <f t="shared" si="3"/>
        <v>KK150</v>
      </c>
    </row>
    <row r="26" spans="1:7" x14ac:dyDescent="0.25">
      <c r="A26" s="8">
        <v>24</v>
      </c>
      <c r="B26" s="1" t="s">
        <v>360</v>
      </c>
      <c r="C26" s="30" t="str">
        <f>VLOOKUP(B26,品牌!A:B,2,0)</f>
        <v>KK1</v>
      </c>
      <c r="D26" s="1" t="s">
        <v>354</v>
      </c>
      <c r="E26" s="32" t="s">
        <v>870</v>
      </c>
      <c r="F26" s="1" t="str">
        <f t="shared" si="2"/>
        <v>可口可乐雪菲力</v>
      </c>
      <c r="G26" s="1" t="str">
        <f t="shared" si="3"/>
        <v>KK155</v>
      </c>
    </row>
    <row r="27" spans="1:7" x14ac:dyDescent="0.25">
      <c r="A27" s="6">
        <v>25</v>
      </c>
      <c r="B27" s="1" t="s">
        <v>360</v>
      </c>
      <c r="C27" s="30" t="str">
        <f>VLOOKUP(B27,品牌!A:B,2,0)</f>
        <v>KK1</v>
      </c>
      <c r="D27" s="1" t="s">
        <v>410</v>
      </c>
      <c r="E27" s="32" t="s">
        <v>871</v>
      </c>
      <c r="F27" s="1" t="str">
        <f t="shared" si="2"/>
        <v>可口可乐怡泉</v>
      </c>
      <c r="G27" s="1" t="str">
        <f t="shared" si="3"/>
        <v>KK160</v>
      </c>
    </row>
    <row r="28" spans="1:7" x14ac:dyDescent="0.25">
      <c r="A28" s="8">
        <v>26</v>
      </c>
      <c r="B28" s="1" t="s">
        <v>360</v>
      </c>
      <c r="C28" s="30" t="str">
        <f>VLOOKUP(B28,品牌!A:B,2,0)</f>
        <v>KK1</v>
      </c>
      <c r="D28" s="1" t="s">
        <v>405</v>
      </c>
      <c r="E28" s="14" t="s">
        <v>872</v>
      </c>
      <c r="F28" s="1" t="str">
        <f t="shared" si="2"/>
        <v>可口可乐酷儿</v>
      </c>
      <c r="G28" s="1" t="str">
        <f t="shared" si="3"/>
        <v>KK165</v>
      </c>
    </row>
    <row r="29" spans="1:7" x14ac:dyDescent="0.25">
      <c r="A29" s="6">
        <v>27</v>
      </c>
      <c r="B29" s="1" t="s">
        <v>360</v>
      </c>
      <c r="C29" s="30" t="str">
        <f>VLOOKUP(B29,品牌!A:B,2,0)</f>
        <v>KK1</v>
      </c>
      <c r="D29" s="1" t="s">
        <v>432</v>
      </c>
      <c r="E29" s="14" t="s">
        <v>873</v>
      </c>
      <c r="F29" s="1" t="str">
        <f t="shared" si="2"/>
        <v>可口可乐冰露</v>
      </c>
      <c r="G29" s="1" t="str">
        <f t="shared" si="3"/>
        <v>KK170</v>
      </c>
    </row>
    <row r="30" spans="1:7" x14ac:dyDescent="0.25">
      <c r="A30" s="8">
        <v>28</v>
      </c>
      <c r="B30" s="1" t="s">
        <v>360</v>
      </c>
      <c r="C30" s="30" t="str">
        <f>VLOOKUP(B30,品牌!A:B,2,0)</f>
        <v>KK1</v>
      </c>
      <c r="D30" s="1" t="s">
        <v>434</v>
      </c>
      <c r="E30" s="14" t="s">
        <v>874</v>
      </c>
      <c r="F30" s="1" t="str">
        <f t="shared" si="2"/>
        <v>可口可乐零度</v>
      </c>
      <c r="G30" s="1" t="str">
        <f t="shared" si="3"/>
        <v>KK175</v>
      </c>
    </row>
    <row r="31" spans="1:7" x14ac:dyDescent="0.25">
      <c r="A31" s="8">
        <v>29</v>
      </c>
      <c r="B31" s="1" t="s">
        <v>208</v>
      </c>
      <c r="C31" s="30" t="str">
        <f>VLOOKUP(B31,品牌!A:B,2,0)</f>
        <v>NF1</v>
      </c>
      <c r="D31" s="1" t="s">
        <v>50</v>
      </c>
      <c r="E31" s="32" t="s">
        <v>860</v>
      </c>
      <c r="F31" s="1" t="str">
        <f t="shared" si="2"/>
        <v>农夫默认</v>
      </c>
      <c r="G31" s="1" t="str">
        <f t="shared" si="3"/>
        <v>NF110</v>
      </c>
    </row>
    <row r="32" spans="1:7" x14ac:dyDescent="0.25">
      <c r="A32" s="6">
        <v>30</v>
      </c>
      <c r="B32" s="1" t="s">
        <v>208</v>
      </c>
      <c r="C32" s="30" t="str">
        <f>VLOOKUP(B32,品牌!A:B,2,0)</f>
        <v>NF1</v>
      </c>
      <c r="D32" s="1" t="s">
        <v>258</v>
      </c>
      <c r="E32" s="32" t="s">
        <v>861</v>
      </c>
      <c r="F32" s="1" t="str">
        <f t="shared" si="2"/>
        <v>农夫农夫果园</v>
      </c>
      <c r="G32" s="1" t="str">
        <f t="shared" si="3"/>
        <v>NF115</v>
      </c>
    </row>
    <row r="33" spans="1:7" x14ac:dyDescent="0.25">
      <c r="A33" s="8">
        <v>31</v>
      </c>
      <c r="B33" s="1" t="s">
        <v>208</v>
      </c>
      <c r="C33" s="30" t="str">
        <f>VLOOKUP(B33,品牌!A:B,2,0)</f>
        <v>NF1</v>
      </c>
      <c r="D33" s="1" t="s">
        <v>284</v>
      </c>
      <c r="E33" s="32" t="s">
        <v>863</v>
      </c>
      <c r="F33" s="1" t="str">
        <f t="shared" si="2"/>
        <v>农夫水溶C100</v>
      </c>
      <c r="G33" s="1" t="str">
        <f t="shared" si="3"/>
        <v>NF120</v>
      </c>
    </row>
    <row r="34" spans="1:7" x14ac:dyDescent="0.25">
      <c r="A34" s="6">
        <v>32</v>
      </c>
      <c r="B34" s="1" t="s">
        <v>208</v>
      </c>
      <c r="C34" s="30" t="str">
        <f>VLOOKUP(B34,品牌!A:B,2,0)</f>
        <v>NF1</v>
      </c>
      <c r="D34" s="1" t="s">
        <v>347</v>
      </c>
      <c r="E34" s="32" t="s">
        <v>864</v>
      </c>
      <c r="F34" s="1" t="str">
        <f t="shared" si="2"/>
        <v>农夫100%NFC</v>
      </c>
      <c r="G34" s="1" t="str">
        <f t="shared" si="3"/>
        <v>NF125</v>
      </c>
    </row>
    <row r="35" spans="1:7" x14ac:dyDescent="0.25">
      <c r="A35" s="8">
        <v>33</v>
      </c>
      <c r="B35" s="1" t="s">
        <v>208</v>
      </c>
      <c r="C35" s="30" t="str">
        <f>VLOOKUP(B35,品牌!A:B,2,0)</f>
        <v>NF1</v>
      </c>
      <c r="D35" s="1" t="s">
        <v>339</v>
      </c>
      <c r="E35" s="32" t="s">
        <v>865</v>
      </c>
      <c r="F35" s="1" t="str">
        <f t="shared" si="2"/>
        <v>农夫茶π</v>
      </c>
      <c r="G35" s="1" t="str">
        <f t="shared" si="3"/>
        <v>NF130</v>
      </c>
    </row>
    <row r="36" spans="1:7" x14ac:dyDescent="0.25">
      <c r="A36" s="6">
        <v>34</v>
      </c>
      <c r="B36" s="1" t="s">
        <v>208</v>
      </c>
      <c r="C36" s="30" t="str">
        <f>VLOOKUP(B36,品牌!A:B,2,0)</f>
        <v>NF1</v>
      </c>
      <c r="D36" s="1" t="s">
        <v>321</v>
      </c>
      <c r="E36" s="32" t="s">
        <v>866</v>
      </c>
      <c r="F36" s="1" t="str">
        <f t="shared" si="2"/>
        <v>农夫打奶茶</v>
      </c>
      <c r="G36" s="1" t="str">
        <f t="shared" si="3"/>
        <v>NF135</v>
      </c>
    </row>
    <row r="37" spans="1:7" x14ac:dyDescent="0.25">
      <c r="A37" s="8">
        <v>35</v>
      </c>
      <c r="B37" s="1" t="s">
        <v>208</v>
      </c>
      <c r="C37" s="30" t="str">
        <f>VLOOKUP(B37,品牌!A:B,2,0)</f>
        <v>NF1</v>
      </c>
      <c r="D37" s="1" t="s">
        <v>300</v>
      </c>
      <c r="E37" s="32" t="s">
        <v>867</v>
      </c>
      <c r="F37" s="1" t="str">
        <f t="shared" si="2"/>
        <v>农夫东方树叶</v>
      </c>
      <c r="G37" s="1" t="str">
        <f t="shared" si="3"/>
        <v>NF140</v>
      </c>
    </row>
    <row r="38" spans="1:7" x14ac:dyDescent="0.25">
      <c r="A38" s="8">
        <v>36</v>
      </c>
      <c r="B38" s="1" t="s">
        <v>208</v>
      </c>
      <c r="C38" s="30" t="str">
        <f>VLOOKUP(B38,品牌!A:B,2,0)</f>
        <v>NF1</v>
      </c>
      <c r="D38" s="1" t="s">
        <v>875</v>
      </c>
      <c r="E38" s="32" t="s">
        <v>868</v>
      </c>
      <c r="F38" s="1" t="str">
        <f t="shared" si="2"/>
        <v>农夫果味水</v>
      </c>
      <c r="G38" s="1" t="str">
        <f t="shared" si="3"/>
        <v>NF145</v>
      </c>
    </row>
    <row r="39" spans="1:7" x14ac:dyDescent="0.25">
      <c r="A39" s="6">
        <v>37</v>
      </c>
      <c r="B39" s="1" t="s">
        <v>208</v>
      </c>
      <c r="C39" s="30" t="str">
        <f>VLOOKUP(B39,品牌!A:B,2,0)</f>
        <v>NF1</v>
      </c>
      <c r="D39" s="1" t="s">
        <v>291</v>
      </c>
      <c r="E39" s="32" t="s">
        <v>869</v>
      </c>
      <c r="F39" s="1" t="str">
        <f t="shared" si="2"/>
        <v>农夫尖叫</v>
      </c>
      <c r="G39" s="1" t="str">
        <f t="shared" si="3"/>
        <v>NF150</v>
      </c>
    </row>
    <row r="40" spans="1:7" x14ac:dyDescent="0.25">
      <c r="A40" s="8">
        <v>38</v>
      </c>
      <c r="B40" s="1" t="s">
        <v>208</v>
      </c>
      <c r="C40" s="30" t="str">
        <f>VLOOKUP(B40,品牌!A:B,2,0)</f>
        <v>NF1</v>
      </c>
      <c r="D40" s="1" t="s">
        <v>209</v>
      </c>
      <c r="E40" s="32" t="s">
        <v>870</v>
      </c>
      <c r="F40" s="1" t="str">
        <f t="shared" si="2"/>
        <v>农夫天然水</v>
      </c>
      <c r="G40" s="1" t="str">
        <f t="shared" si="3"/>
        <v>NF155</v>
      </c>
    </row>
    <row r="41" spans="1:7" x14ac:dyDescent="0.25">
      <c r="A41" s="6">
        <v>39</v>
      </c>
      <c r="B41" s="1" t="s">
        <v>208</v>
      </c>
      <c r="C41" s="30" t="str">
        <f>VLOOKUP(B41,品牌!A:B,2,0)</f>
        <v>NF1</v>
      </c>
      <c r="D41" s="1" t="s">
        <v>327</v>
      </c>
      <c r="E41" s="32" t="s">
        <v>871</v>
      </c>
      <c r="F41" s="1" t="str">
        <f t="shared" ref="F41:F49" si="4">B41&amp;D41</f>
        <v>农夫维他命水</v>
      </c>
      <c r="G41" s="1" t="str">
        <f t="shared" ref="G41:G49" si="5">C41&amp;E41</f>
        <v>NF160</v>
      </c>
    </row>
    <row r="42" spans="1:7" x14ac:dyDescent="0.25">
      <c r="A42" s="8">
        <v>40</v>
      </c>
      <c r="B42" s="1" t="s">
        <v>825</v>
      </c>
      <c r="C42" s="30" t="str">
        <f>VLOOKUP(B42,品牌!A:B,2,0)</f>
        <v>QD1</v>
      </c>
      <c r="D42" s="1" t="s">
        <v>50</v>
      </c>
      <c r="E42" s="32" t="s">
        <v>860</v>
      </c>
      <c r="F42" s="1" t="str">
        <f t="shared" si="4"/>
        <v>青岛默认</v>
      </c>
      <c r="G42" s="1" t="str">
        <f t="shared" si="5"/>
        <v>QD110</v>
      </c>
    </row>
    <row r="43" spans="1:7" x14ac:dyDescent="0.25">
      <c r="A43" s="6">
        <v>41</v>
      </c>
      <c r="B43" s="1" t="s">
        <v>825</v>
      </c>
      <c r="C43" s="30" t="str">
        <f>VLOOKUP(B43,品牌!A:B,2,0)</f>
        <v>QD1</v>
      </c>
      <c r="D43" s="1" t="s">
        <v>127</v>
      </c>
      <c r="E43" s="32" t="s">
        <v>861</v>
      </c>
      <c r="F43" s="1" t="str">
        <f t="shared" si="4"/>
        <v>青岛经典</v>
      </c>
      <c r="G43" s="1" t="str">
        <f t="shared" si="5"/>
        <v>QD115</v>
      </c>
    </row>
    <row r="44" spans="1:7" x14ac:dyDescent="0.25">
      <c r="A44" s="8">
        <v>42</v>
      </c>
      <c r="B44" s="1" t="s">
        <v>543</v>
      </c>
      <c r="C44" s="30" t="str">
        <f>VLOOKUP(B44,品牌!A:B,2,0)</f>
        <v>QC1</v>
      </c>
      <c r="D44" s="1" t="s">
        <v>50</v>
      </c>
      <c r="E44" s="32" t="s">
        <v>860</v>
      </c>
      <c r="F44" s="1" t="str">
        <f t="shared" si="4"/>
        <v>雀巢默认</v>
      </c>
      <c r="G44" s="1" t="str">
        <f t="shared" si="5"/>
        <v>QC110</v>
      </c>
    </row>
    <row r="45" spans="1:7" x14ac:dyDescent="0.25">
      <c r="A45" s="8">
        <v>43</v>
      </c>
      <c r="B45" s="1" t="s">
        <v>543</v>
      </c>
      <c r="C45" s="30" t="str">
        <f>VLOOKUP(B45,品牌!A:B,2,0)</f>
        <v>QC1</v>
      </c>
      <c r="D45" s="1" t="s">
        <v>555</v>
      </c>
      <c r="E45" s="32" t="s">
        <v>861</v>
      </c>
      <c r="F45" s="1" t="str">
        <f t="shared" si="4"/>
        <v>雀巢矿物质水</v>
      </c>
      <c r="G45" s="1" t="str">
        <f t="shared" si="5"/>
        <v>QC115</v>
      </c>
    </row>
    <row r="46" spans="1:7" x14ac:dyDescent="0.25">
      <c r="A46" s="6">
        <v>44</v>
      </c>
      <c r="B46" s="1" t="s">
        <v>543</v>
      </c>
      <c r="C46" s="30" t="str">
        <f>VLOOKUP(B46,品牌!A:B,2,0)</f>
        <v>QC1</v>
      </c>
      <c r="D46" s="1" t="s">
        <v>538</v>
      </c>
      <c r="E46" s="14" t="s">
        <v>863</v>
      </c>
      <c r="F46" s="1" t="str">
        <f t="shared" si="4"/>
        <v>雀巢纯净水</v>
      </c>
      <c r="G46" s="1" t="str">
        <f t="shared" si="5"/>
        <v>QC120</v>
      </c>
    </row>
    <row r="47" spans="1:7" x14ac:dyDescent="0.25">
      <c r="A47" s="8">
        <v>45</v>
      </c>
      <c r="B47" s="1" t="s">
        <v>543</v>
      </c>
      <c r="C47" s="30" t="str">
        <f>VLOOKUP(B47,品牌!A:B,2,0)</f>
        <v>QC1</v>
      </c>
      <c r="D47" s="1" t="s">
        <v>528</v>
      </c>
      <c r="E47" s="14" t="s">
        <v>864</v>
      </c>
      <c r="F47" s="1" t="str">
        <f t="shared" si="4"/>
        <v>雀巢矿泉水</v>
      </c>
      <c r="G47" s="1" t="str">
        <f t="shared" si="5"/>
        <v>QC125</v>
      </c>
    </row>
    <row r="48" spans="1:7" x14ac:dyDescent="0.25">
      <c r="A48" s="6">
        <v>46</v>
      </c>
      <c r="B48" s="1" t="s">
        <v>664</v>
      </c>
      <c r="C48" s="30" t="str">
        <f>VLOOKUP(B48,品牌!A:B,2,0)</f>
        <v>SDL</v>
      </c>
      <c r="D48" s="1" t="s">
        <v>50</v>
      </c>
      <c r="E48" s="32" t="s">
        <v>860</v>
      </c>
      <c r="F48" s="1" t="str">
        <f t="shared" si="4"/>
        <v>三得利默认</v>
      </c>
      <c r="G48" s="1" t="str">
        <f t="shared" si="5"/>
        <v>SDL10</v>
      </c>
    </row>
    <row r="49" spans="1:7" x14ac:dyDescent="0.25">
      <c r="A49" s="8">
        <v>47</v>
      </c>
      <c r="B49" s="1" t="s">
        <v>664</v>
      </c>
      <c r="C49" s="30" t="str">
        <f>VLOOKUP(B49,品牌!A:B,2,0)</f>
        <v>SDL</v>
      </c>
      <c r="D49" s="1" t="s">
        <v>668</v>
      </c>
      <c r="E49" s="32" t="s">
        <v>861</v>
      </c>
      <c r="F49" s="1" t="str">
        <f t="shared" si="4"/>
        <v>三得利利趣</v>
      </c>
      <c r="G49" s="1" t="str">
        <f t="shared" si="5"/>
        <v>SDL15</v>
      </c>
    </row>
    <row r="50" spans="1:7" x14ac:dyDescent="0.25">
      <c r="A50" s="6">
        <v>48</v>
      </c>
      <c r="B50" s="1" t="s">
        <v>664</v>
      </c>
      <c r="C50" s="30" t="str">
        <f>VLOOKUP(B50,品牌!A:B,2,0)</f>
        <v>SDL</v>
      </c>
      <c r="D50" s="1" t="s">
        <v>665</v>
      </c>
      <c r="E50" s="32" t="s">
        <v>863</v>
      </c>
      <c r="F50" s="1" t="str">
        <f t="shared" ref="F50:F55" si="6">B50&amp;D50</f>
        <v>三得利沁桃水</v>
      </c>
      <c r="G50" s="1" t="str">
        <f t="shared" ref="G50:G55" si="7">C50&amp;E50</f>
        <v>SDL20</v>
      </c>
    </row>
    <row r="51" spans="1:7" x14ac:dyDescent="0.25">
      <c r="A51" s="8">
        <v>49</v>
      </c>
      <c r="B51" s="1" t="s">
        <v>635</v>
      </c>
      <c r="C51" s="30" t="str">
        <f>VLOOKUP(B51,品牌!A:B,2,0)</f>
        <v>TY1</v>
      </c>
      <c r="D51" s="1" t="s">
        <v>50</v>
      </c>
      <c r="E51" s="32" t="s">
        <v>860</v>
      </c>
      <c r="F51" s="1" t="str">
        <f t="shared" si="6"/>
        <v>统一默认</v>
      </c>
      <c r="G51" s="1" t="str">
        <f t="shared" si="7"/>
        <v>TY110</v>
      </c>
    </row>
    <row r="52" spans="1:7" x14ac:dyDescent="0.25">
      <c r="A52" s="8">
        <v>50</v>
      </c>
      <c r="B52" s="1" t="s">
        <v>635</v>
      </c>
      <c r="C52" s="30" t="str">
        <f>VLOOKUP(B52,品牌!A:B,2,0)</f>
        <v>TY1</v>
      </c>
      <c r="D52" s="1" t="s">
        <v>648</v>
      </c>
      <c r="E52" s="32" t="s">
        <v>861</v>
      </c>
      <c r="F52" s="1" t="str">
        <f t="shared" si="6"/>
        <v>统一阿萨姆</v>
      </c>
      <c r="G52" s="1" t="str">
        <f t="shared" si="7"/>
        <v>TY115</v>
      </c>
    </row>
    <row r="53" spans="1:7" x14ac:dyDescent="0.25">
      <c r="A53" s="6">
        <v>51</v>
      </c>
      <c r="B53" s="1" t="s">
        <v>635</v>
      </c>
      <c r="C53" s="30" t="str">
        <f>VLOOKUP(B53,品牌!A:B,2,0)</f>
        <v>TY1</v>
      </c>
      <c r="D53" s="1" t="s">
        <v>674</v>
      </c>
      <c r="E53" s="32" t="s">
        <v>863</v>
      </c>
      <c r="F53" s="1" t="str">
        <f t="shared" si="6"/>
        <v>统一爱夸</v>
      </c>
      <c r="G53" s="1" t="str">
        <f t="shared" si="7"/>
        <v>TY120</v>
      </c>
    </row>
    <row r="54" spans="1:7" x14ac:dyDescent="0.25">
      <c r="A54" s="8">
        <v>52</v>
      </c>
      <c r="B54" s="1" t="s">
        <v>635</v>
      </c>
      <c r="C54" s="30" t="str">
        <f>VLOOKUP(B54,品牌!A:B,2,0)</f>
        <v>TY1</v>
      </c>
      <c r="D54" s="1" t="s">
        <v>644</v>
      </c>
      <c r="E54" s="32" t="s">
        <v>864</v>
      </c>
      <c r="F54" s="1" t="str">
        <f t="shared" si="6"/>
        <v>统一冰红茶</v>
      </c>
      <c r="G54" s="1" t="str">
        <f t="shared" si="7"/>
        <v>TY125</v>
      </c>
    </row>
    <row r="55" spans="1:7" x14ac:dyDescent="0.25">
      <c r="A55" s="6">
        <v>53</v>
      </c>
      <c r="B55" s="1" t="s">
        <v>635</v>
      </c>
      <c r="C55" s="30" t="str">
        <f>VLOOKUP(B55,品牌!A:B,2,0)</f>
        <v>TY1</v>
      </c>
      <c r="D55" s="1" t="s">
        <v>646</v>
      </c>
      <c r="E55" s="14" t="s">
        <v>865</v>
      </c>
      <c r="F55" s="1" t="str">
        <f t="shared" si="6"/>
        <v>统一冰绿茶</v>
      </c>
      <c r="G55" s="1" t="str">
        <f t="shared" si="7"/>
        <v>TY130</v>
      </c>
    </row>
    <row r="56" spans="1:7" x14ac:dyDescent="0.25">
      <c r="A56" s="8">
        <v>54</v>
      </c>
      <c r="B56" s="1" t="s">
        <v>635</v>
      </c>
      <c r="C56" s="30" t="str">
        <f>VLOOKUP(B56,品牌!A:B,2,0)</f>
        <v>TY1</v>
      </c>
      <c r="D56" s="1" t="s">
        <v>654</v>
      </c>
      <c r="E56" s="32" t="s">
        <v>865</v>
      </c>
      <c r="F56" s="1" t="str">
        <f t="shared" ref="F56:F73" si="8">B56&amp;D56</f>
        <v>统一海之言</v>
      </c>
      <c r="G56" s="1" t="str">
        <f t="shared" ref="G56:G73" si="9">C56&amp;E56</f>
        <v>TY130</v>
      </c>
    </row>
    <row r="57" spans="1:7" x14ac:dyDescent="0.25">
      <c r="A57" s="6">
        <v>55</v>
      </c>
      <c r="B57" s="1" t="s">
        <v>635</v>
      </c>
      <c r="C57" s="30" t="str">
        <f>VLOOKUP(B57,品牌!A:B,2,0)</f>
        <v>TY1</v>
      </c>
      <c r="D57" s="1" t="s">
        <v>203</v>
      </c>
      <c r="E57" s="32" t="s">
        <v>866</v>
      </c>
      <c r="F57" s="1" t="str">
        <f t="shared" si="8"/>
        <v>统一绿茶</v>
      </c>
      <c r="G57" s="1" t="str">
        <f t="shared" si="9"/>
        <v>TY135</v>
      </c>
    </row>
    <row r="58" spans="1:7" x14ac:dyDescent="0.25">
      <c r="A58" s="8">
        <v>56</v>
      </c>
      <c r="B58" s="1" t="s">
        <v>635</v>
      </c>
      <c r="C58" s="30" t="str">
        <f>VLOOKUP(B58,品牌!A:B,2,0)</f>
        <v>TY1</v>
      </c>
      <c r="D58" s="1" t="s">
        <v>642</v>
      </c>
      <c r="E58" s="32" t="s">
        <v>867</v>
      </c>
      <c r="F58" s="1" t="str">
        <f t="shared" si="8"/>
        <v>统一水趣多</v>
      </c>
      <c r="G58" s="1" t="str">
        <f t="shared" si="9"/>
        <v>TY140</v>
      </c>
    </row>
    <row r="59" spans="1:7" x14ac:dyDescent="0.25">
      <c r="A59" s="8">
        <v>57</v>
      </c>
      <c r="B59" s="1" t="s">
        <v>635</v>
      </c>
      <c r="C59" s="30" t="str">
        <f>VLOOKUP(B59,品牌!A:B,2,0)</f>
        <v>TY1</v>
      </c>
      <c r="D59" s="1" t="s">
        <v>650</v>
      </c>
      <c r="E59" s="32" t="s">
        <v>868</v>
      </c>
      <c r="F59" s="1" t="str">
        <f t="shared" si="8"/>
        <v>统一鲜橙多</v>
      </c>
      <c r="G59" s="1" t="str">
        <f t="shared" si="9"/>
        <v>TY145</v>
      </c>
    </row>
    <row r="60" spans="1:7" x14ac:dyDescent="0.25">
      <c r="A60" s="6">
        <v>58</v>
      </c>
      <c r="B60" s="1" t="s">
        <v>635</v>
      </c>
      <c r="C60" s="30" t="str">
        <f>VLOOKUP(B60,品牌!A:B,2,0)</f>
        <v>TY1</v>
      </c>
      <c r="D60" s="1" t="s">
        <v>636</v>
      </c>
      <c r="E60" s="32" t="s">
        <v>869</v>
      </c>
      <c r="F60" s="1" t="str">
        <f t="shared" si="8"/>
        <v>统一小茗同学</v>
      </c>
      <c r="G60" s="1" t="str">
        <f t="shared" si="9"/>
        <v>TY150</v>
      </c>
    </row>
    <row r="61" spans="1:7" x14ac:dyDescent="0.25">
      <c r="A61" s="8">
        <v>59</v>
      </c>
      <c r="B61" s="1" t="s">
        <v>635</v>
      </c>
      <c r="C61" s="30" t="str">
        <f>VLOOKUP(B61,品牌!A:B,2,0)</f>
        <v>TY1</v>
      </c>
      <c r="D61" s="1" t="s">
        <v>660</v>
      </c>
      <c r="E61" s="32" t="s">
        <v>870</v>
      </c>
      <c r="F61" s="1" t="str">
        <f t="shared" si="8"/>
        <v>统一雅哈</v>
      </c>
      <c r="G61" s="1" t="str">
        <f t="shared" si="9"/>
        <v>TY155</v>
      </c>
    </row>
    <row r="62" spans="1:7" x14ac:dyDescent="0.25">
      <c r="A62" s="6">
        <v>60</v>
      </c>
      <c r="B62" s="1" t="s">
        <v>557</v>
      </c>
      <c r="C62" s="30" t="str">
        <f>VLOOKUP(B62,品牌!A:B,2,0)</f>
        <v>WHH</v>
      </c>
      <c r="D62" s="1" t="s">
        <v>50</v>
      </c>
      <c r="E62" s="32" t="s">
        <v>860</v>
      </c>
      <c r="F62" s="1" t="str">
        <f t="shared" si="8"/>
        <v>娃哈哈默认</v>
      </c>
      <c r="G62" s="1" t="str">
        <f t="shared" si="9"/>
        <v>WHH10</v>
      </c>
    </row>
    <row r="63" spans="1:7" x14ac:dyDescent="0.25">
      <c r="A63" s="8">
        <v>61</v>
      </c>
      <c r="B63" s="1" t="s">
        <v>557</v>
      </c>
      <c r="C63" s="30" t="str">
        <f>VLOOKUP(B63,品牌!A:B,2,0)</f>
        <v>WHH</v>
      </c>
      <c r="D63" s="1" t="s">
        <v>670</v>
      </c>
      <c r="E63" s="32" t="s">
        <v>861</v>
      </c>
      <c r="F63" s="1" t="str">
        <f t="shared" si="8"/>
        <v>娃哈哈爽歪歪</v>
      </c>
      <c r="G63" s="1" t="str">
        <f t="shared" si="9"/>
        <v>WHH15</v>
      </c>
    </row>
    <row r="64" spans="1:7" x14ac:dyDescent="0.25">
      <c r="A64" s="6">
        <v>62</v>
      </c>
      <c r="B64" s="1" t="s">
        <v>557</v>
      </c>
      <c r="C64" s="30" t="str">
        <f>VLOOKUP(B64,品牌!A:B,2,0)</f>
        <v>WHH</v>
      </c>
      <c r="D64" s="1" t="s">
        <v>558</v>
      </c>
      <c r="E64" s="32" t="s">
        <v>863</v>
      </c>
      <c r="F64" s="1" t="str">
        <f t="shared" si="8"/>
        <v>娃哈哈饮用纯净水</v>
      </c>
      <c r="G64" s="1" t="str">
        <f t="shared" si="9"/>
        <v>WHH20</v>
      </c>
    </row>
    <row r="65" spans="1:7" x14ac:dyDescent="0.25">
      <c r="A65" s="8">
        <v>63</v>
      </c>
      <c r="B65" s="1" t="s">
        <v>557</v>
      </c>
      <c r="C65" s="30" t="str">
        <f>VLOOKUP(B65,品牌!A:B,2,0)</f>
        <v>WHH</v>
      </c>
      <c r="D65" s="1" t="s">
        <v>684</v>
      </c>
      <c r="E65" s="32" t="s">
        <v>864</v>
      </c>
      <c r="F65" s="1" t="str">
        <f t="shared" si="8"/>
        <v>娃哈哈营养快线</v>
      </c>
      <c r="G65" s="1" t="str">
        <f t="shared" si="9"/>
        <v>WHH25</v>
      </c>
    </row>
    <row r="66" spans="1:7" x14ac:dyDescent="0.25">
      <c r="A66" s="8">
        <v>64</v>
      </c>
      <c r="B66" s="1" t="s">
        <v>557</v>
      </c>
      <c r="C66" s="30" t="str">
        <f>VLOOKUP(B66,品牌!A:B,2,0)</f>
        <v>WHH</v>
      </c>
      <c r="D66" s="1" t="s">
        <v>555</v>
      </c>
      <c r="E66" s="14" t="s">
        <v>865</v>
      </c>
      <c r="F66" s="1" t="str">
        <f t="shared" si="8"/>
        <v>娃哈哈矿物质水</v>
      </c>
      <c r="G66" s="1" t="str">
        <f t="shared" si="9"/>
        <v>WHH30</v>
      </c>
    </row>
    <row r="67" spans="1:7" x14ac:dyDescent="0.25">
      <c r="A67" s="6">
        <v>65</v>
      </c>
      <c r="B67" s="1" t="s">
        <v>853</v>
      </c>
      <c r="C67" s="30" t="str">
        <f>VLOOKUP(B67,品牌!A:B,2,0)</f>
        <v>ZGH</v>
      </c>
      <c r="D67" s="1" t="s">
        <v>50</v>
      </c>
      <c r="E67" s="32" t="s">
        <v>860</v>
      </c>
      <c r="F67" s="1" t="str">
        <f t="shared" si="8"/>
        <v>正广和默认</v>
      </c>
      <c r="G67" s="1" t="str">
        <f t="shared" si="9"/>
        <v>ZGH10</v>
      </c>
    </row>
    <row r="68" spans="1:7" x14ac:dyDescent="0.25">
      <c r="A68" s="8">
        <v>66</v>
      </c>
      <c r="B68" s="1" t="s">
        <v>853</v>
      </c>
      <c r="C68" s="30" t="str">
        <f>VLOOKUP(B68,品牌!A:B,2,0)</f>
        <v>ZGH</v>
      </c>
      <c r="D68" s="1" t="s">
        <v>528</v>
      </c>
      <c r="E68" s="32" t="s">
        <v>861</v>
      </c>
      <c r="F68" s="1" t="str">
        <f t="shared" si="8"/>
        <v>正广和矿泉水</v>
      </c>
      <c r="G68" s="1" t="str">
        <f t="shared" si="9"/>
        <v>ZGH15</v>
      </c>
    </row>
    <row r="69" spans="1:7" x14ac:dyDescent="0.25">
      <c r="A69" s="6">
        <v>67</v>
      </c>
      <c r="B69" s="1" t="s">
        <v>563</v>
      </c>
      <c r="C69" s="30" t="str">
        <f>VLOOKUP(B69,品牌!A:B,2,0)</f>
        <v>YZ1</v>
      </c>
      <c r="D69" s="1" t="s">
        <v>50</v>
      </c>
      <c r="E69" s="32" t="s">
        <v>860</v>
      </c>
      <c r="F69" s="1" t="str">
        <f t="shared" si="8"/>
        <v>延中默认</v>
      </c>
      <c r="G69" s="1" t="str">
        <f t="shared" si="9"/>
        <v>YZ110</v>
      </c>
    </row>
    <row r="70" spans="1:7" x14ac:dyDescent="0.25">
      <c r="A70" s="8">
        <v>68</v>
      </c>
      <c r="B70" s="1" t="s">
        <v>563</v>
      </c>
      <c r="C70" s="30" t="str">
        <f>VLOOKUP(B70,品牌!A:B,2,0)</f>
        <v>YZ1</v>
      </c>
      <c r="D70" s="1" t="s">
        <v>564</v>
      </c>
      <c r="E70" s="32" t="s">
        <v>861</v>
      </c>
      <c r="F70" s="1" t="str">
        <f t="shared" si="8"/>
        <v>延中盐汽水</v>
      </c>
      <c r="G70" s="1" t="str">
        <f t="shared" si="9"/>
        <v>YZ115</v>
      </c>
    </row>
    <row r="71" spans="1:7" x14ac:dyDescent="0.25">
      <c r="A71" s="6">
        <v>69</v>
      </c>
      <c r="B71" s="1" t="s">
        <v>73</v>
      </c>
      <c r="C71" s="30" t="str">
        <f>VLOOKUP(B71,品牌!A:B,2,0)</f>
        <v>LBJ</v>
      </c>
      <c r="D71" s="1" t="s">
        <v>50</v>
      </c>
      <c r="E71" s="32" t="s">
        <v>860</v>
      </c>
      <c r="F71" s="1" t="str">
        <f t="shared" si="8"/>
        <v>力保健默认</v>
      </c>
      <c r="G71" s="1" t="str">
        <f t="shared" si="9"/>
        <v>LBJ10</v>
      </c>
    </row>
    <row r="72" spans="1:7" x14ac:dyDescent="0.25">
      <c r="A72" s="8">
        <v>70</v>
      </c>
      <c r="B72" s="1" t="s">
        <v>73</v>
      </c>
      <c r="C72" s="30" t="str">
        <f>VLOOKUP(B72,品牌!A:B,2,0)</f>
        <v>LBJ</v>
      </c>
      <c r="D72" s="1" t="s">
        <v>81</v>
      </c>
      <c r="E72" s="14" t="s">
        <v>861</v>
      </c>
      <c r="F72" s="1" t="str">
        <f t="shared" si="8"/>
        <v>力保健伊人装</v>
      </c>
      <c r="G72" s="1" t="str">
        <f t="shared" si="9"/>
        <v>LBJ15</v>
      </c>
    </row>
    <row r="73" spans="1:7" x14ac:dyDescent="0.25">
      <c r="A73" s="8">
        <v>71</v>
      </c>
      <c r="B73" s="1" t="s">
        <v>73</v>
      </c>
      <c r="C73" s="30" t="str">
        <f>VLOOKUP(B73,品牌!A:B,2,0)</f>
        <v>LBJ</v>
      </c>
      <c r="D73" s="1" t="s">
        <v>84</v>
      </c>
      <c r="E73" s="14" t="s">
        <v>863</v>
      </c>
      <c r="F73" s="1" t="str">
        <f t="shared" si="8"/>
        <v>力保健人参王浆型</v>
      </c>
      <c r="G73" s="1" t="str">
        <f t="shared" si="9"/>
        <v>LBJ20</v>
      </c>
    </row>
    <row r="74" spans="1:7" x14ac:dyDescent="0.25">
      <c r="A74" s="6">
        <v>72</v>
      </c>
      <c r="B74" s="1" t="s">
        <v>572</v>
      </c>
      <c r="C74" s="30" t="str">
        <f>VLOOKUP(B74,品牌!A:B,2,0)</f>
        <v>QCS</v>
      </c>
      <c r="D74" s="1" t="s">
        <v>573</v>
      </c>
      <c r="E74" s="32" t="s">
        <v>860</v>
      </c>
      <c r="F74" s="1" t="str">
        <f t="shared" ref="F74:F80" si="10">B74&amp;D74</f>
        <v>屈臣氏蒸馏水</v>
      </c>
      <c r="G74" s="1" t="str">
        <f t="shared" ref="G74:G76" si="11">C74&amp;E74</f>
        <v>QCS10</v>
      </c>
    </row>
    <row r="75" spans="1:7" x14ac:dyDescent="0.25">
      <c r="A75" s="8">
        <v>73</v>
      </c>
      <c r="B75" s="1" t="s">
        <v>572</v>
      </c>
      <c r="C75" s="30" t="str">
        <f>VLOOKUP(B75,品牌!A:B,2,0)</f>
        <v>QCS</v>
      </c>
      <c r="D75" s="1" t="s">
        <v>587</v>
      </c>
      <c r="E75" s="32" t="s">
        <v>861</v>
      </c>
      <c r="F75" s="1" t="str">
        <f t="shared" si="10"/>
        <v>屈臣氏汤力水</v>
      </c>
      <c r="G75" s="1" t="str">
        <f t="shared" si="11"/>
        <v>QCS15</v>
      </c>
    </row>
    <row r="76" spans="1:7" x14ac:dyDescent="0.25">
      <c r="A76" s="6">
        <v>74</v>
      </c>
      <c r="B76" s="1" t="s">
        <v>572</v>
      </c>
      <c r="C76" s="30" t="str">
        <f>VLOOKUP(B76,品牌!A:B,2,0)</f>
        <v>QCS</v>
      </c>
      <c r="D76" s="1" t="s">
        <v>585</v>
      </c>
      <c r="E76" s="32" t="s">
        <v>863</v>
      </c>
      <c r="F76" s="1" t="str">
        <f t="shared" si="10"/>
        <v>屈臣氏苏打水</v>
      </c>
      <c r="G76" s="1" t="str">
        <f t="shared" si="11"/>
        <v>QCS20</v>
      </c>
    </row>
    <row r="77" spans="1:7" x14ac:dyDescent="0.25">
      <c r="A77" s="8">
        <v>75</v>
      </c>
      <c r="B77" s="1" t="s">
        <v>572</v>
      </c>
      <c r="C77" s="30" t="str">
        <f>VLOOKUP(B77,品牌!A:B,2,0)</f>
        <v>QCS</v>
      </c>
      <c r="D77" s="1" t="s">
        <v>589</v>
      </c>
      <c r="E77" s="32" t="s">
        <v>864</v>
      </c>
      <c r="F77" s="1" t="str">
        <f t="shared" si="10"/>
        <v>屈臣氏干姜水</v>
      </c>
      <c r="G77" s="1" t="str">
        <f t="shared" ref="G77:G80" si="12">C77&amp;E77</f>
        <v>QCS25</v>
      </c>
    </row>
    <row r="78" spans="1:7" x14ac:dyDescent="0.25">
      <c r="A78" s="6">
        <v>76</v>
      </c>
      <c r="B78" s="1" t="s">
        <v>572</v>
      </c>
      <c r="C78" s="30" t="str">
        <f>VLOOKUP(B78,品牌!A:B,2,0)</f>
        <v>QCS</v>
      </c>
      <c r="D78" s="1" t="s">
        <v>555</v>
      </c>
      <c r="E78" s="14" t="s">
        <v>865</v>
      </c>
      <c r="F78" s="1" t="str">
        <f t="shared" si="10"/>
        <v>屈臣氏矿物质水</v>
      </c>
      <c r="G78" s="1" t="str">
        <f t="shared" si="12"/>
        <v>QCS30</v>
      </c>
    </row>
    <row r="79" spans="1:7" x14ac:dyDescent="0.25">
      <c r="A79" s="8">
        <v>77</v>
      </c>
      <c r="B79" s="1" t="s">
        <v>572</v>
      </c>
      <c r="C79" s="30" t="str">
        <f>VLOOKUP(B79,品牌!A:B,2,0)</f>
        <v>QCS</v>
      </c>
      <c r="D79" s="1" t="s">
        <v>593</v>
      </c>
      <c r="E79" s="14" t="s">
        <v>866</v>
      </c>
      <c r="F79" s="1" t="str">
        <f t="shared" si="10"/>
        <v>屈臣氏新奇士</v>
      </c>
      <c r="G79" s="1" t="str">
        <f t="shared" si="12"/>
        <v>QCS35</v>
      </c>
    </row>
    <row r="80" spans="1:7" x14ac:dyDescent="0.25">
      <c r="A80" s="8">
        <v>78</v>
      </c>
      <c r="B80" s="1" t="s">
        <v>610</v>
      </c>
      <c r="C80" s="30" t="str">
        <f>VLOOKUP(B80,品牌!A:B,2,0)</f>
        <v>MNW</v>
      </c>
      <c r="D80" s="1" t="s">
        <v>50</v>
      </c>
      <c r="E80" s="32" t="s">
        <v>860</v>
      </c>
      <c r="F80" s="1" t="str">
        <f t="shared" si="10"/>
        <v>蜜娜瓦默认</v>
      </c>
      <c r="G80" s="1" t="str">
        <f t="shared" si="12"/>
        <v>MNW10</v>
      </c>
    </row>
    <row r="81" spans="1:7" x14ac:dyDescent="0.25">
      <c r="A81" s="6">
        <v>79</v>
      </c>
      <c r="B81" s="1" t="s">
        <v>610</v>
      </c>
      <c r="C81" s="30" t="str">
        <f>VLOOKUP(B81,品牌!A:B,2,0)</f>
        <v>MNW</v>
      </c>
      <c r="D81" s="1" t="s">
        <v>876</v>
      </c>
      <c r="E81" s="32" t="s">
        <v>861</v>
      </c>
      <c r="F81" s="1" t="str">
        <f t="shared" ref="F81:F138" si="13">B81&amp;D81</f>
        <v>蜜娜瓦橙汁</v>
      </c>
      <c r="G81" s="1" t="str">
        <f t="shared" ref="G81" si="14">C81&amp;E81</f>
        <v>MNW15</v>
      </c>
    </row>
    <row r="82" spans="1:7" x14ac:dyDescent="0.25">
      <c r="A82" s="8">
        <v>80</v>
      </c>
      <c r="B82" s="1" t="s">
        <v>610</v>
      </c>
      <c r="C82" s="30" t="str">
        <f>VLOOKUP(B82,品牌!A:B,2,0)</f>
        <v>MNW</v>
      </c>
      <c r="D82" s="1" t="s">
        <v>877</v>
      </c>
      <c r="E82" s="32" t="s">
        <v>863</v>
      </c>
      <c r="F82" s="1" t="str">
        <f t="shared" si="13"/>
        <v>蜜娜瓦椰子水</v>
      </c>
      <c r="G82" s="1" t="str">
        <f t="shared" ref="G82:G138" si="15">C82&amp;E82</f>
        <v>MNW20</v>
      </c>
    </row>
    <row r="83" spans="1:7" x14ac:dyDescent="0.25">
      <c r="A83" s="6">
        <v>81</v>
      </c>
      <c r="B83" s="1" t="s">
        <v>604</v>
      </c>
      <c r="C83" s="30" t="str">
        <f>VLOOKUP(B83,品牌!A:B,2,0)</f>
        <v>SK1</v>
      </c>
      <c r="D83" s="1" t="s">
        <v>50</v>
      </c>
      <c r="E83" s="32" t="s">
        <v>860</v>
      </c>
      <c r="F83" s="1" t="str">
        <f t="shared" si="13"/>
        <v>SK默认</v>
      </c>
      <c r="G83" s="1" t="str">
        <f t="shared" si="15"/>
        <v>SK110</v>
      </c>
    </row>
    <row r="84" spans="1:7" x14ac:dyDescent="0.25">
      <c r="A84" s="8">
        <v>82</v>
      </c>
      <c r="B84" s="1" t="s">
        <v>779</v>
      </c>
      <c r="C84" s="30" t="str">
        <f>VLOOKUP(B84,品牌!A:B,2,0)</f>
        <v>BL2</v>
      </c>
      <c r="D84" s="1" t="s">
        <v>50</v>
      </c>
      <c r="E84" s="14" t="s">
        <v>860</v>
      </c>
      <c r="F84" s="1" t="str">
        <f t="shared" si="13"/>
        <v>保利默认</v>
      </c>
      <c r="G84" s="1" t="str">
        <f t="shared" si="15"/>
        <v>BL210</v>
      </c>
    </row>
    <row r="85" spans="1:7" x14ac:dyDescent="0.25">
      <c r="A85" s="6">
        <v>83</v>
      </c>
      <c r="B85" s="1" t="s">
        <v>779</v>
      </c>
      <c r="C85" s="30" t="str">
        <f>VLOOKUP(B85,品牌!A:B,2,0)</f>
        <v>BL2</v>
      </c>
      <c r="D85" s="1" t="s">
        <v>878</v>
      </c>
      <c r="E85" s="14" t="s">
        <v>861</v>
      </c>
      <c r="F85" s="1" t="str">
        <f t="shared" si="13"/>
        <v>保利纯牛奶</v>
      </c>
      <c r="G85" s="1" t="str">
        <f t="shared" si="15"/>
        <v>BL215</v>
      </c>
    </row>
    <row r="86" spans="1:7" x14ac:dyDescent="0.25">
      <c r="A86" s="8">
        <v>84</v>
      </c>
      <c r="B86" s="1" t="s">
        <v>779</v>
      </c>
      <c r="C86" s="30" t="str">
        <f>VLOOKUP(B86,品牌!A:B,2,0)</f>
        <v>BL2</v>
      </c>
      <c r="D86" s="1" t="s">
        <v>879</v>
      </c>
      <c r="E86" s="14" t="s">
        <v>863</v>
      </c>
      <c r="F86" s="1" t="str">
        <f t="shared" si="13"/>
        <v>保利鲜牛奶</v>
      </c>
      <c r="G86" s="1" t="str">
        <f t="shared" si="15"/>
        <v>BL220</v>
      </c>
    </row>
    <row r="87" spans="1:7" x14ac:dyDescent="0.25">
      <c r="A87" s="8">
        <v>85</v>
      </c>
      <c r="B87" s="1" t="s">
        <v>779</v>
      </c>
      <c r="C87" s="30" t="str">
        <f>VLOOKUP(B87,品牌!A:B,2,0)</f>
        <v>BL2</v>
      </c>
      <c r="D87" s="1" t="s">
        <v>880</v>
      </c>
      <c r="E87" s="14" t="s">
        <v>864</v>
      </c>
      <c r="F87" s="1" t="str">
        <f t="shared" si="13"/>
        <v>保利酸奶</v>
      </c>
      <c r="G87" s="1" t="str">
        <f t="shared" si="15"/>
        <v>BL225</v>
      </c>
    </row>
    <row r="88" spans="1:7" x14ac:dyDescent="0.25">
      <c r="A88" s="6">
        <v>86</v>
      </c>
      <c r="B88" s="1" t="s">
        <v>779</v>
      </c>
      <c r="C88" s="30" t="str">
        <f>VLOOKUP(B88,品牌!A:B,2,0)</f>
        <v>BL2</v>
      </c>
      <c r="D88" s="1" t="s">
        <v>628</v>
      </c>
      <c r="E88" s="14" t="s">
        <v>865</v>
      </c>
      <c r="F88" s="1" t="str">
        <f t="shared" si="13"/>
        <v>保利风味奶</v>
      </c>
      <c r="G88" s="1" t="str">
        <f t="shared" si="15"/>
        <v>BL230</v>
      </c>
    </row>
    <row r="89" spans="1:7" x14ac:dyDescent="0.25">
      <c r="A89" s="8">
        <v>87</v>
      </c>
      <c r="B89" s="1" t="s">
        <v>779</v>
      </c>
      <c r="C89" s="30" t="str">
        <f>VLOOKUP(B89,品牌!A:B,2,0)</f>
        <v>BL2</v>
      </c>
      <c r="D89" s="1" t="s">
        <v>881</v>
      </c>
      <c r="E89" s="14" t="s">
        <v>866</v>
      </c>
      <c r="F89" s="1" t="str">
        <f t="shared" si="13"/>
        <v>保利奶粉</v>
      </c>
      <c r="G89" s="1" t="str">
        <f t="shared" si="15"/>
        <v>BL235</v>
      </c>
    </row>
    <row r="90" spans="1:7" x14ac:dyDescent="0.25">
      <c r="A90" s="6">
        <v>88</v>
      </c>
      <c r="B90" s="1" t="s">
        <v>779</v>
      </c>
      <c r="C90" s="30" t="str">
        <f>VLOOKUP(B90,品牌!A:B,2,0)</f>
        <v>BL2</v>
      </c>
      <c r="D90" s="1" t="s">
        <v>882</v>
      </c>
      <c r="E90" s="14" t="s">
        <v>867</v>
      </c>
      <c r="F90" s="1" t="str">
        <f t="shared" si="13"/>
        <v>保利豆乳</v>
      </c>
      <c r="G90" s="1" t="str">
        <f t="shared" si="15"/>
        <v>BL240</v>
      </c>
    </row>
    <row r="91" spans="1:7" x14ac:dyDescent="0.25">
      <c r="A91" s="8">
        <v>89</v>
      </c>
      <c r="B91" s="1" t="s">
        <v>786</v>
      </c>
      <c r="C91" s="30" t="str">
        <f>VLOOKUP(B91,品牌!A:B,2,0)</f>
        <v>BW1</v>
      </c>
      <c r="D91" s="1" t="s">
        <v>50</v>
      </c>
      <c r="E91" s="9" t="s">
        <v>860</v>
      </c>
      <c r="F91" s="1" t="str">
        <f t="shared" si="13"/>
        <v>百威默认</v>
      </c>
      <c r="G91" s="1" t="str">
        <f t="shared" si="15"/>
        <v>BW110</v>
      </c>
    </row>
    <row r="92" spans="1:7" x14ac:dyDescent="0.25">
      <c r="A92" s="6">
        <v>90</v>
      </c>
      <c r="B92" s="8" t="s">
        <v>627</v>
      </c>
      <c r="C92" s="30" t="str">
        <f>VLOOKUP(B92,品牌!A:B,2,0)</f>
        <v>TNH</v>
      </c>
      <c r="D92" s="1" t="s">
        <v>50</v>
      </c>
      <c r="E92" s="9" t="s">
        <v>860</v>
      </c>
      <c r="F92" s="1" t="str">
        <f t="shared" si="13"/>
        <v>台湾省农会默认</v>
      </c>
      <c r="G92" s="1" t="str">
        <f t="shared" si="15"/>
        <v>TNH10</v>
      </c>
    </row>
    <row r="93" spans="1:7" x14ac:dyDescent="0.25">
      <c r="A93" s="8">
        <v>91</v>
      </c>
      <c r="B93" s="8" t="s">
        <v>627</v>
      </c>
      <c r="C93" s="30" t="str">
        <f>VLOOKUP(B93,品牌!A:B,2,0)</f>
        <v>TNH</v>
      </c>
      <c r="D93" s="1" t="s">
        <v>878</v>
      </c>
      <c r="E93" s="9" t="s">
        <v>861</v>
      </c>
      <c r="F93" s="1" t="str">
        <f t="shared" si="13"/>
        <v>台湾省农会纯牛奶</v>
      </c>
      <c r="G93" s="1" t="str">
        <f t="shared" si="15"/>
        <v>TNH15</v>
      </c>
    </row>
    <row r="94" spans="1:7" x14ac:dyDescent="0.25">
      <c r="A94" s="8">
        <v>92</v>
      </c>
      <c r="B94" s="8" t="s">
        <v>627</v>
      </c>
      <c r="C94" s="30" t="str">
        <f>VLOOKUP(B94,品牌!A:B,2,0)</f>
        <v>TNH</v>
      </c>
      <c r="D94" s="1" t="s">
        <v>879</v>
      </c>
      <c r="E94" s="9" t="s">
        <v>863</v>
      </c>
      <c r="F94" s="1" t="str">
        <f t="shared" si="13"/>
        <v>台湾省农会鲜牛奶</v>
      </c>
      <c r="G94" s="1" t="str">
        <f t="shared" si="15"/>
        <v>TNH20</v>
      </c>
    </row>
    <row r="95" spans="1:7" x14ac:dyDescent="0.25">
      <c r="A95" s="6">
        <v>93</v>
      </c>
      <c r="B95" s="8" t="s">
        <v>627</v>
      </c>
      <c r="C95" s="30" t="str">
        <f>VLOOKUP(B95,品牌!A:B,2,0)</f>
        <v>TNH</v>
      </c>
      <c r="D95" s="1" t="s">
        <v>880</v>
      </c>
      <c r="E95" s="9" t="s">
        <v>864</v>
      </c>
      <c r="F95" s="1" t="str">
        <f t="shared" ref="F95:F96" si="16">B95&amp;D95</f>
        <v>台湾省农会酸奶</v>
      </c>
      <c r="G95" s="1" t="str">
        <f t="shared" ref="G95:G96" si="17">C95&amp;E95</f>
        <v>TNH25</v>
      </c>
    </row>
    <row r="96" spans="1:7" x14ac:dyDescent="0.25">
      <c r="A96" s="8">
        <v>94</v>
      </c>
      <c r="B96" s="8" t="s">
        <v>627</v>
      </c>
      <c r="C96" s="30" t="str">
        <f>VLOOKUP(B96,品牌!A:B,2,0)</f>
        <v>TNH</v>
      </c>
      <c r="D96" s="1" t="s">
        <v>628</v>
      </c>
      <c r="E96" s="9" t="s">
        <v>865</v>
      </c>
      <c r="F96" s="1" t="str">
        <f t="shared" si="16"/>
        <v>台湾省农会风味奶</v>
      </c>
      <c r="G96" s="1" t="str">
        <f t="shared" si="17"/>
        <v>TNH30</v>
      </c>
    </row>
    <row r="97" spans="1:7" x14ac:dyDescent="0.25">
      <c r="A97" s="6">
        <v>95</v>
      </c>
      <c r="B97" s="8" t="s">
        <v>627</v>
      </c>
      <c r="C97" s="30" t="str">
        <f>VLOOKUP(B97,品牌!A:B,2,0)</f>
        <v>TNH</v>
      </c>
      <c r="D97" s="1" t="s">
        <v>881</v>
      </c>
      <c r="E97" s="9" t="s">
        <v>864</v>
      </c>
      <c r="F97" s="1" t="str">
        <f t="shared" si="13"/>
        <v>台湾省农会奶粉</v>
      </c>
      <c r="G97" s="1" t="str">
        <f t="shared" si="15"/>
        <v>TNH25</v>
      </c>
    </row>
    <row r="98" spans="1:7" x14ac:dyDescent="0.25">
      <c r="A98" s="8">
        <v>96</v>
      </c>
      <c r="B98" s="8" t="s">
        <v>627</v>
      </c>
      <c r="C98" s="30" t="str">
        <f>VLOOKUP(B98,品牌!A:B,2,0)</f>
        <v>TNH</v>
      </c>
      <c r="D98" s="1" t="s">
        <v>882</v>
      </c>
      <c r="E98" s="9" t="s">
        <v>865</v>
      </c>
      <c r="F98" s="1" t="str">
        <f t="shared" ref="F98" si="18">B98&amp;D98</f>
        <v>台湾省农会豆乳</v>
      </c>
      <c r="G98" s="1" t="str">
        <f t="shared" ref="G98" si="19">C98&amp;E98</f>
        <v>TNH30</v>
      </c>
    </row>
    <row r="99" spans="1:7" x14ac:dyDescent="0.25">
      <c r="A99" s="6">
        <v>97</v>
      </c>
      <c r="B99" s="8" t="s">
        <v>616</v>
      </c>
      <c r="C99" s="30" t="str">
        <f>VLOOKUP(B99,品牌!A:B,2,0)</f>
        <v>YY1</v>
      </c>
      <c r="D99" s="1" t="s">
        <v>50</v>
      </c>
      <c r="E99" s="9" t="s">
        <v>860</v>
      </c>
      <c r="F99" s="1" t="str">
        <f t="shared" si="13"/>
        <v>依云默认</v>
      </c>
      <c r="G99" s="1" t="str">
        <f t="shared" si="15"/>
        <v>YY110</v>
      </c>
    </row>
    <row r="100" spans="1:7" x14ac:dyDescent="0.25">
      <c r="A100" s="8">
        <v>98</v>
      </c>
      <c r="B100" s="8" t="s">
        <v>616</v>
      </c>
      <c r="C100" s="30" t="str">
        <f>VLOOKUP(B100,品牌!A:B,2,0)</f>
        <v>YY1</v>
      </c>
      <c r="D100" s="8" t="s">
        <v>528</v>
      </c>
      <c r="E100" s="9" t="s">
        <v>861</v>
      </c>
      <c r="F100" s="1" t="str">
        <f t="shared" si="13"/>
        <v>依云矿泉水</v>
      </c>
      <c r="G100" s="1" t="str">
        <f t="shared" si="15"/>
        <v>YY115</v>
      </c>
    </row>
    <row r="101" spans="1:7" x14ac:dyDescent="0.25">
      <c r="A101" s="8">
        <v>99</v>
      </c>
      <c r="B101" s="8" t="s">
        <v>567</v>
      </c>
      <c r="C101" s="30" t="str">
        <f>VLOOKUP(B101,品牌!A:B,2,0)</f>
        <v>LWL</v>
      </c>
      <c r="D101" s="1" t="s">
        <v>50</v>
      </c>
      <c r="E101" s="9" t="s">
        <v>860</v>
      </c>
      <c r="F101" s="1" t="str">
        <f t="shared" si="13"/>
        <v>兰维乐默认</v>
      </c>
      <c r="G101" s="1" t="str">
        <f t="shared" si="15"/>
        <v>LWL10</v>
      </c>
    </row>
    <row r="102" spans="1:7" x14ac:dyDescent="0.25">
      <c r="A102" s="6">
        <v>100</v>
      </c>
      <c r="B102" s="8" t="s">
        <v>567</v>
      </c>
      <c r="C102" s="30" t="str">
        <f>VLOOKUP(B102,品牌!A:B,2,0)</f>
        <v>LWL</v>
      </c>
      <c r="D102" s="8" t="s">
        <v>528</v>
      </c>
      <c r="E102" s="9" t="s">
        <v>861</v>
      </c>
      <c r="F102" s="1" t="str">
        <f t="shared" si="13"/>
        <v>兰维乐矿泉水</v>
      </c>
      <c r="G102" s="1" t="str">
        <f t="shared" si="15"/>
        <v>LWL15</v>
      </c>
    </row>
    <row r="103" spans="1:7" x14ac:dyDescent="0.25">
      <c r="A103" s="8">
        <v>101</v>
      </c>
      <c r="B103" s="8" t="s">
        <v>796</v>
      </c>
      <c r="C103" s="30" t="str">
        <f>VLOOKUP(B103,品牌!A:B,2,0)</f>
        <v>HTK</v>
      </c>
      <c r="D103" s="1" t="s">
        <v>50</v>
      </c>
      <c r="E103" s="9" t="s">
        <v>860</v>
      </c>
      <c r="F103" s="1" t="str">
        <f t="shared" si="13"/>
        <v>和田宽默认</v>
      </c>
      <c r="G103" s="1" t="str">
        <f t="shared" si="15"/>
        <v>HTK10</v>
      </c>
    </row>
    <row r="104" spans="1:7" x14ac:dyDescent="0.25">
      <c r="A104" s="6">
        <v>102</v>
      </c>
      <c r="B104" s="8" t="s">
        <v>796</v>
      </c>
      <c r="C104" s="30" t="str">
        <f>VLOOKUP(B104,品牌!A:B,2,0)</f>
        <v>HTK</v>
      </c>
      <c r="D104" s="8" t="s">
        <v>883</v>
      </c>
      <c r="E104" s="9" t="s">
        <v>861</v>
      </c>
      <c r="F104" s="1" t="str">
        <f t="shared" si="13"/>
        <v>和田宽生抽</v>
      </c>
      <c r="G104" s="1" t="str">
        <f t="shared" si="15"/>
        <v>HTK15</v>
      </c>
    </row>
    <row r="105" spans="1:7" x14ac:dyDescent="0.25">
      <c r="A105" s="8">
        <v>103</v>
      </c>
      <c r="B105" s="8" t="s">
        <v>796</v>
      </c>
      <c r="C105" s="30" t="str">
        <f>VLOOKUP(B105,品牌!A:B,2,0)</f>
        <v>HTK</v>
      </c>
      <c r="D105" s="8" t="s">
        <v>884</v>
      </c>
      <c r="E105" s="9" t="s">
        <v>863</v>
      </c>
      <c r="F105" s="1" t="str">
        <f t="shared" si="13"/>
        <v>和田宽老抽</v>
      </c>
      <c r="G105" s="1" t="str">
        <f t="shared" si="15"/>
        <v>HTK20</v>
      </c>
    </row>
    <row r="106" spans="1:7" x14ac:dyDescent="0.25">
      <c r="A106" s="6">
        <v>104</v>
      </c>
      <c r="B106" s="8" t="s">
        <v>796</v>
      </c>
      <c r="C106" s="30" t="str">
        <f>VLOOKUP(B106,品牌!A:B,2,0)</f>
        <v>HTK</v>
      </c>
      <c r="D106" s="8" t="s">
        <v>885</v>
      </c>
      <c r="E106" s="9" t="s">
        <v>864</v>
      </c>
      <c r="F106" s="1" t="str">
        <f t="shared" si="13"/>
        <v>和田宽原味酱油</v>
      </c>
      <c r="G106" s="1" t="str">
        <f t="shared" si="15"/>
        <v>HTK25</v>
      </c>
    </row>
    <row r="107" spans="1:7" x14ac:dyDescent="0.25">
      <c r="A107" s="8">
        <v>105</v>
      </c>
      <c r="B107" s="8" t="s">
        <v>796</v>
      </c>
      <c r="C107" s="30" t="str">
        <f>VLOOKUP(B107,品牌!A:B,2,0)</f>
        <v>HTK</v>
      </c>
      <c r="D107" s="8" t="s">
        <v>886</v>
      </c>
      <c r="E107" s="9" t="s">
        <v>865</v>
      </c>
      <c r="F107" s="1" t="str">
        <f t="shared" si="13"/>
        <v>和田宽零添加酱油</v>
      </c>
      <c r="G107" s="1" t="str">
        <f t="shared" si="15"/>
        <v>HTK30</v>
      </c>
    </row>
    <row r="108" spans="1:7" x14ac:dyDescent="0.25">
      <c r="A108" s="8">
        <v>106</v>
      </c>
      <c r="B108" s="8" t="s">
        <v>796</v>
      </c>
      <c r="C108" s="30" t="str">
        <f>VLOOKUP(B108,品牌!A:B,2,0)</f>
        <v>HTK</v>
      </c>
      <c r="D108" s="8" t="s">
        <v>887</v>
      </c>
      <c r="E108" s="9" t="s">
        <v>866</v>
      </c>
      <c r="F108" s="1" t="str">
        <f t="shared" si="13"/>
        <v>和田宽海鲜酱油</v>
      </c>
      <c r="G108" s="1" t="str">
        <f t="shared" si="15"/>
        <v>HTK35</v>
      </c>
    </row>
    <row r="109" spans="1:7" x14ac:dyDescent="0.25">
      <c r="A109" s="6">
        <v>107</v>
      </c>
      <c r="B109" s="8" t="s">
        <v>796</v>
      </c>
      <c r="C109" s="30" t="str">
        <f>VLOOKUP(B109,品牌!A:B,2,0)</f>
        <v>HTK</v>
      </c>
      <c r="D109" s="8" t="s">
        <v>888</v>
      </c>
      <c r="E109" s="9" t="s">
        <v>867</v>
      </c>
      <c r="F109" s="1" t="str">
        <f t="shared" ref="F109:F111" si="20">B109&amp;D109</f>
        <v>和田宽儿童酱油</v>
      </c>
      <c r="G109" s="1" t="str">
        <f t="shared" ref="G109" si="21">C109&amp;E109</f>
        <v>HTK40</v>
      </c>
    </row>
    <row r="110" spans="1:7" x14ac:dyDescent="0.25">
      <c r="A110" s="8">
        <v>108</v>
      </c>
      <c r="B110" s="8" t="s">
        <v>694</v>
      </c>
      <c r="C110" s="30" t="str">
        <f>VLOOKUP(B110,品牌!A:B,2,0)</f>
        <v>WTN</v>
      </c>
      <c r="D110" s="1" t="s">
        <v>695</v>
      </c>
      <c r="E110" s="9" t="s">
        <v>861</v>
      </c>
      <c r="F110" s="1" t="str">
        <f t="shared" si="20"/>
        <v>维他奶维他</v>
      </c>
      <c r="G110" s="1" t="str">
        <f t="shared" si="15"/>
        <v>WTN15</v>
      </c>
    </row>
    <row r="111" spans="1:7" x14ac:dyDescent="0.25">
      <c r="A111" s="6">
        <v>109</v>
      </c>
      <c r="B111" s="8" t="s">
        <v>49</v>
      </c>
      <c r="C111" s="1" t="str">
        <f>VLOOKUP(B111,品牌!A:B,2,0)</f>
        <v>FED</v>
      </c>
      <c r="D111" s="1" t="s">
        <v>50</v>
      </c>
      <c r="E111" s="9" t="s">
        <v>860</v>
      </c>
      <c r="F111" s="1" t="str">
        <f t="shared" si="20"/>
        <v>费尔德堡默认</v>
      </c>
      <c r="G111" s="1" t="str">
        <f t="shared" si="15"/>
        <v>FED10</v>
      </c>
    </row>
    <row r="112" spans="1:7" x14ac:dyDescent="0.25">
      <c r="A112" s="8">
        <v>110</v>
      </c>
      <c r="B112" s="8" t="s">
        <v>57</v>
      </c>
      <c r="C112" s="1" t="str">
        <f>VLOOKUP(B112,品牌!A:B,2,0)</f>
        <v>XF1</v>
      </c>
      <c r="D112" s="1" t="s">
        <v>50</v>
      </c>
      <c r="E112" s="9" t="s">
        <v>860</v>
      </c>
      <c r="F112" s="1" t="str">
        <f t="shared" si="13"/>
        <v>雪夫默认</v>
      </c>
      <c r="G112" s="1" t="str">
        <f t="shared" si="15"/>
        <v>XF110</v>
      </c>
    </row>
    <row r="113" spans="1:7" x14ac:dyDescent="0.25">
      <c r="A113" s="6">
        <v>111</v>
      </c>
      <c r="B113" s="8" t="s">
        <v>87</v>
      </c>
      <c r="C113" s="1" t="str">
        <f>VLOOKUP(B113,品牌!A:B,2,0)</f>
        <v>PML</v>
      </c>
      <c r="D113" s="1" t="s">
        <v>50</v>
      </c>
      <c r="E113" s="9" t="s">
        <v>860</v>
      </c>
      <c r="F113" s="1" t="str">
        <f t="shared" si="13"/>
        <v>帕玛拉特圣托默认</v>
      </c>
      <c r="G113" s="1" t="str">
        <f t="shared" si="15"/>
        <v>PML10</v>
      </c>
    </row>
    <row r="114" spans="1:7" x14ac:dyDescent="0.25">
      <c r="A114" s="8">
        <v>112</v>
      </c>
      <c r="B114" s="8" t="s">
        <v>111</v>
      </c>
      <c r="C114" s="1" t="str">
        <f>VLOOKUP(B114,品牌!A:B,2,0)</f>
        <v>TOC</v>
      </c>
      <c r="D114" s="1" t="s">
        <v>50</v>
      </c>
      <c r="E114" s="9" t="s">
        <v>860</v>
      </c>
      <c r="F114" s="1" t="str">
        <f t="shared" si="13"/>
        <v>天喔茶庄默认</v>
      </c>
      <c r="G114" s="1" t="str">
        <f t="shared" si="15"/>
        <v>TOC10</v>
      </c>
    </row>
    <row r="115" spans="1:7" x14ac:dyDescent="0.25">
      <c r="A115" s="8">
        <v>113</v>
      </c>
      <c r="B115" s="8" t="s">
        <v>111</v>
      </c>
      <c r="C115" s="1" t="str">
        <f>VLOOKUP(B115,品牌!A:B,2,0)</f>
        <v>TOC</v>
      </c>
      <c r="D115" s="8" t="s">
        <v>112</v>
      </c>
      <c r="E115" s="9" t="s">
        <v>861</v>
      </c>
      <c r="F115" s="1" t="str">
        <f t="shared" si="13"/>
        <v>天喔茶庄C满E</v>
      </c>
      <c r="G115" s="1" t="str">
        <f t="shared" si="15"/>
        <v>TOC15</v>
      </c>
    </row>
    <row r="116" spans="1:7" x14ac:dyDescent="0.25">
      <c r="A116" s="6">
        <v>114</v>
      </c>
      <c r="B116" s="8" t="s">
        <v>111</v>
      </c>
      <c r="C116" s="1" t="str">
        <f>VLOOKUP(B116,品牌!A:B,2,0)</f>
        <v>TOC</v>
      </c>
      <c r="D116" s="8" t="s">
        <v>125</v>
      </c>
      <c r="E116" s="9" t="s">
        <v>863</v>
      </c>
      <c r="F116" s="1" t="str">
        <f t="shared" si="13"/>
        <v>天喔茶庄蜂蜜柚子茶</v>
      </c>
      <c r="G116" s="1" t="str">
        <f t="shared" si="15"/>
        <v>TOC20</v>
      </c>
    </row>
    <row r="117" spans="1:7" x14ac:dyDescent="0.25">
      <c r="A117" s="8">
        <v>115</v>
      </c>
      <c r="B117" s="8" t="s">
        <v>111</v>
      </c>
      <c r="C117" s="1" t="str">
        <f>VLOOKUP(B117,品牌!A:B,2,0)</f>
        <v>TOC</v>
      </c>
      <c r="D117" s="8" t="s">
        <v>141</v>
      </c>
      <c r="E117" s="9" t="s">
        <v>864</v>
      </c>
      <c r="F117" s="1" t="str">
        <f t="shared" si="13"/>
        <v>天喔茶庄果味茶</v>
      </c>
      <c r="G117" s="1" t="str">
        <f t="shared" si="15"/>
        <v>TOC25</v>
      </c>
    </row>
    <row r="118" spans="1:7" x14ac:dyDescent="0.25">
      <c r="A118" s="6">
        <v>116</v>
      </c>
      <c r="B118" s="8" t="s">
        <v>111</v>
      </c>
      <c r="C118" s="1" t="str">
        <f>VLOOKUP(B118,品牌!A:B,2,0)</f>
        <v>TOC</v>
      </c>
      <c r="D118" s="8" t="s">
        <v>151</v>
      </c>
      <c r="E118" s="9" t="s">
        <v>865</v>
      </c>
      <c r="F118" s="1" t="str">
        <f t="shared" si="13"/>
        <v>天喔茶庄炭烧系列</v>
      </c>
      <c r="G118" s="1" t="str">
        <f t="shared" si="15"/>
        <v>TOC30</v>
      </c>
    </row>
    <row r="119" spans="1:7" x14ac:dyDescent="0.25">
      <c r="A119" s="8">
        <v>117</v>
      </c>
      <c r="B119" s="8" t="s">
        <v>111</v>
      </c>
      <c r="C119" s="1" t="str">
        <f>VLOOKUP(B119,品牌!A:B,2,0)</f>
        <v>TOC</v>
      </c>
      <c r="D119" s="8" t="s">
        <v>165</v>
      </c>
      <c r="E119" s="9" t="s">
        <v>866</v>
      </c>
      <c r="F119" s="1" t="str">
        <f t="shared" si="13"/>
        <v>天喔茶庄主意</v>
      </c>
      <c r="G119" s="1" t="str">
        <f t="shared" si="15"/>
        <v>TOC35</v>
      </c>
    </row>
    <row r="120" spans="1:7" x14ac:dyDescent="0.25">
      <c r="A120" s="6">
        <v>118</v>
      </c>
      <c r="B120" s="8" t="s">
        <v>111</v>
      </c>
      <c r="C120" s="1" t="str">
        <f>VLOOKUP(B120,品牌!A:B,2,0)</f>
        <v>TOC</v>
      </c>
      <c r="D120" s="8" t="s">
        <v>180</v>
      </c>
      <c r="E120" s="9" t="s">
        <v>867</v>
      </c>
      <c r="F120" s="1" t="str">
        <f t="shared" si="13"/>
        <v>天喔茶庄巴诺</v>
      </c>
      <c r="G120" s="1" t="str">
        <f t="shared" si="15"/>
        <v>TOC40</v>
      </c>
    </row>
    <row r="121" spans="1:7" x14ac:dyDescent="0.25">
      <c r="A121" s="8">
        <v>119</v>
      </c>
      <c r="B121" s="8" t="s">
        <v>111</v>
      </c>
      <c r="C121" s="1" t="str">
        <f>VLOOKUP(B121,品牌!A:B,2,0)</f>
        <v>TOC</v>
      </c>
      <c r="D121" s="8" t="s">
        <v>186</v>
      </c>
      <c r="E121" s="9" t="s">
        <v>868</v>
      </c>
      <c r="F121" s="1" t="str">
        <f t="shared" si="13"/>
        <v>天喔茶庄朴尔可可</v>
      </c>
      <c r="G121" s="1" t="str">
        <f t="shared" si="15"/>
        <v>TOC45</v>
      </c>
    </row>
    <row r="122" spans="1:7" x14ac:dyDescent="0.25">
      <c r="A122" s="8">
        <v>120</v>
      </c>
      <c r="B122" s="8" t="s">
        <v>354</v>
      </c>
      <c r="C122" s="1" t="str">
        <f>VLOOKUP(B122,品牌!A:B,2,0)</f>
        <v>XFL</v>
      </c>
      <c r="D122" s="1" t="s">
        <v>50</v>
      </c>
      <c r="E122" s="9" t="s">
        <v>860</v>
      </c>
      <c r="F122" s="1" t="str">
        <f t="shared" si="13"/>
        <v>雪菲力默认</v>
      </c>
      <c r="G122" s="1" t="str">
        <f t="shared" si="15"/>
        <v>XFL10</v>
      </c>
    </row>
    <row r="123" spans="1:7" x14ac:dyDescent="0.25">
      <c r="A123" s="6">
        <v>121</v>
      </c>
      <c r="B123" s="8" t="s">
        <v>550</v>
      </c>
      <c r="C123" s="30" t="str">
        <f>VLOOKUP(B123,品牌!A:B,2,0)</f>
        <v>SZY</v>
      </c>
      <c r="D123" s="1" t="s">
        <v>50</v>
      </c>
      <c r="E123" s="9" t="s">
        <v>860</v>
      </c>
      <c r="F123" s="1" t="str">
        <f t="shared" si="13"/>
        <v>水之雨默认</v>
      </c>
      <c r="G123" s="1" t="str">
        <f t="shared" si="15"/>
        <v>SZY10</v>
      </c>
    </row>
    <row r="124" spans="1:7" x14ac:dyDescent="0.25">
      <c r="A124" s="8">
        <v>122</v>
      </c>
      <c r="B124" s="8" t="s">
        <v>619</v>
      </c>
      <c r="C124" s="1" t="str">
        <f>VLOOKUP(B124,品牌!A:B,2,0)</f>
        <v>BL3</v>
      </c>
      <c r="D124" s="8" t="s">
        <v>528</v>
      </c>
      <c r="E124" s="9" t="s">
        <v>861</v>
      </c>
      <c r="F124" s="1" t="str">
        <f t="shared" si="13"/>
        <v>巴黎矿泉水</v>
      </c>
      <c r="G124" s="1" t="str">
        <f t="shared" si="15"/>
        <v>BL315</v>
      </c>
    </row>
    <row r="125" spans="1:7" x14ac:dyDescent="0.25">
      <c r="A125" s="6">
        <v>123</v>
      </c>
      <c r="B125" s="8" t="s">
        <v>621</v>
      </c>
      <c r="C125" s="1" t="str">
        <f>VLOOKUP(B125,品牌!A:B,2,0)</f>
        <v>KZ1</v>
      </c>
      <c r="D125" s="1" t="s">
        <v>50</v>
      </c>
      <c r="E125" s="9" t="s">
        <v>860</v>
      </c>
      <c r="F125" s="1" t="str">
        <f t="shared" si="13"/>
        <v>宽字默认</v>
      </c>
      <c r="G125" s="1" t="str">
        <f t="shared" si="15"/>
        <v>KZ110</v>
      </c>
    </row>
    <row r="126" spans="1:7" x14ac:dyDescent="0.25">
      <c r="A126" s="8">
        <v>124</v>
      </c>
      <c r="B126" s="8" t="s">
        <v>688</v>
      </c>
      <c r="C126" s="1" t="str">
        <f>VLOOKUP(B126,品牌!A:B,2,0)</f>
        <v>YSP</v>
      </c>
      <c r="D126" s="8" t="s">
        <v>689</v>
      </c>
      <c r="E126" s="9" t="s">
        <v>861</v>
      </c>
      <c r="F126" s="1" t="str">
        <f t="shared" si="13"/>
        <v>椰树牌椰汁</v>
      </c>
      <c r="G126" s="1" t="str">
        <f t="shared" si="15"/>
        <v>YSP15</v>
      </c>
    </row>
    <row r="127" spans="1:7" x14ac:dyDescent="0.25">
      <c r="A127" s="6">
        <v>125</v>
      </c>
      <c r="B127" s="8" t="s">
        <v>716</v>
      </c>
      <c r="C127" s="1" t="str">
        <f>VLOOKUP(B127,品牌!A:B,2,0)</f>
        <v>KSF</v>
      </c>
      <c r="D127" s="1" t="s">
        <v>50</v>
      </c>
      <c r="E127" s="9" t="s">
        <v>860</v>
      </c>
      <c r="F127" s="1" t="str">
        <f t="shared" si="13"/>
        <v>康师傅默认</v>
      </c>
      <c r="G127" s="1" t="str">
        <f t="shared" si="15"/>
        <v>KSF10</v>
      </c>
    </row>
    <row r="128" spans="1:7" x14ac:dyDescent="0.25">
      <c r="A128" s="8">
        <v>126</v>
      </c>
      <c r="B128" s="8" t="s">
        <v>716</v>
      </c>
      <c r="C128" s="1" t="str">
        <f>VLOOKUP(B128,品牌!A:B,2,0)</f>
        <v>KSF</v>
      </c>
      <c r="D128" s="8" t="s">
        <v>748</v>
      </c>
      <c r="E128" s="9" t="s">
        <v>861</v>
      </c>
      <c r="F128" s="1" t="str">
        <f t="shared" si="13"/>
        <v>康师傅优悦</v>
      </c>
      <c r="G128" s="1" t="str">
        <f t="shared" si="15"/>
        <v>KSF15</v>
      </c>
    </row>
    <row r="129" spans="1:7" x14ac:dyDescent="0.25">
      <c r="A129" s="8">
        <v>127</v>
      </c>
      <c r="B129" s="8" t="s">
        <v>716</v>
      </c>
      <c r="C129" s="1" t="str">
        <f>VLOOKUP(B129,品牌!A:B,2,0)</f>
        <v>KSF</v>
      </c>
      <c r="D129" s="8" t="s">
        <v>756</v>
      </c>
      <c r="E129" s="9" t="s">
        <v>863</v>
      </c>
      <c r="F129" s="1" t="str">
        <f t="shared" si="13"/>
        <v>康师傅贝纳颂</v>
      </c>
      <c r="G129" s="1" t="str">
        <f t="shared" si="15"/>
        <v>KSF20</v>
      </c>
    </row>
    <row r="130" spans="1:7" x14ac:dyDescent="0.25">
      <c r="A130" s="6">
        <v>128</v>
      </c>
      <c r="B130" s="8" t="s">
        <v>716</v>
      </c>
      <c r="C130" s="1" t="str">
        <f>VLOOKUP(B130,品牌!A:B,2,0)</f>
        <v>KSF</v>
      </c>
      <c r="D130" s="8" t="s">
        <v>765</v>
      </c>
      <c r="E130" s="9" t="s">
        <v>864</v>
      </c>
      <c r="F130" s="1" t="str">
        <f t="shared" si="13"/>
        <v>康师傅味全</v>
      </c>
      <c r="G130" s="1" t="str">
        <f t="shared" si="15"/>
        <v>KSF25</v>
      </c>
    </row>
    <row r="131" spans="1:7" x14ac:dyDescent="0.25">
      <c r="A131" s="8">
        <v>129</v>
      </c>
      <c r="B131" s="8" t="s">
        <v>716</v>
      </c>
      <c r="C131" s="1" t="str">
        <f>VLOOKUP(B131,品牌!A:B,2,0)</f>
        <v>KSF</v>
      </c>
      <c r="D131" s="8" t="s">
        <v>742</v>
      </c>
      <c r="E131" s="9" t="s">
        <v>865</v>
      </c>
      <c r="F131" s="1" t="str">
        <f t="shared" si="13"/>
        <v>康师傅包装水</v>
      </c>
      <c r="G131" s="1" t="str">
        <f t="shared" si="15"/>
        <v>KSF30</v>
      </c>
    </row>
    <row r="132" spans="1:7" x14ac:dyDescent="0.25">
      <c r="A132" s="6">
        <v>130</v>
      </c>
      <c r="B132" s="8" t="s">
        <v>716</v>
      </c>
      <c r="C132" s="1" t="str">
        <f>VLOOKUP(B132,品牌!A:B,2,0)</f>
        <v>KSF</v>
      </c>
      <c r="D132" s="8" t="s">
        <v>753</v>
      </c>
      <c r="E132" s="9" t="s">
        <v>866</v>
      </c>
      <c r="F132" s="1" t="str">
        <f t="shared" si="13"/>
        <v>康师傅奶茶</v>
      </c>
      <c r="G132" s="1" t="str">
        <f t="shared" si="15"/>
        <v>KSF35</v>
      </c>
    </row>
    <row r="133" spans="1:7" x14ac:dyDescent="0.25">
      <c r="A133" s="8">
        <v>131</v>
      </c>
      <c r="B133" s="8"/>
      <c r="C133" s="1" t="e">
        <f>VLOOKUP(B133,品牌!A:B,2,0)</f>
        <v>#N/A</v>
      </c>
      <c r="D133" s="8"/>
      <c r="E133" s="9"/>
      <c r="F133" s="1" t="str">
        <f t="shared" si="13"/>
        <v/>
      </c>
      <c r="G133" s="1" t="e">
        <f t="shared" si="15"/>
        <v>#N/A</v>
      </c>
    </row>
    <row r="134" spans="1:7" x14ac:dyDescent="0.25">
      <c r="A134" s="6">
        <v>132</v>
      </c>
      <c r="B134" s="8"/>
      <c r="C134" s="1" t="e">
        <f>VLOOKUP(B134,品牌!A:B,2,0)</f>
        <v>#N/A</v>
      </c>
      <c r="D134" s="8"/>
      <c r="E134" s="9"/>
      <c r="F134" s="1" t="str">
        <f t="shared" si="13"/>
        <v/>
      </c>
      <c r="G134" s="1" t="e">
        <f t="shared" si="15"/>
        <v>#N/A</v>
      </c>
    </row>
    <row r="135" spans="1:7" x14ac:dyDescent="0.25">
      <c r="A135" s="8">
        <v>133</v>
      </c>
      <c r="B135" s="8"/>
      <c r="C135" s="1" t="e">
        <f>VLOOKUP(B135,品牌!A:B,2,0)</f>
        <v>#N/A</v>
      </c>
      <c r="D135" s="8"/>
      <c r="E135" s="9"/>
      <c r="F135" s="1" t="str">
        <f t="shared" si="13"/>
        <v/>
      </c>
      <c r="G135" s="1" t="e">
        <f t="shared" si="15"/>
        <v>#N/A</v>
      </c>
    </row>
    <row r="136" spans="1:7" x14ac:dyDescent="0.25">
      <c r="A136" s="8">
        <v>134</v>
      </c>
      <c r="B136" s="8"/>
      <c r="C136" s="1" t="e">
        <f>VLOOKUP(B136,品牌!A:B,2,0)</f>
        <v>#N/A</v>
      </c>
      <c r="D136" s="8"/>
      <c r="E136" s="9"/>
      <c r="F136" s="1" t="str">
        <f t="shared" si="13"/>
        <v/>
      </c>
      <c r="G136" s="1" t="e">
        <f t="shared" si="15"/>
        <v>#N/A</v>
      </c>
    </row>
    <row r="137" spans="1:7" x14ac:dyDescent="0.25">
      <c r="A137" s="6">
        <v>135</v>
      </c>
      <c r="B137" s="8"/>
      <c r="C137" s="1" t="e">
        <f>VLOOKUP(B137,品牌!A:B,2,0)</f>
        <v>#N/A</v>
      </c>
      <c r="D137" s="8"/>
      <c r="E137" s="9"/>
      <c r="F137" s="1" t="str">
        <f t="shared" si="13"/>
        <v/>
      </c>
      <c r="G137" s="1" t="e">
        <f t="shared" si="15"/>
        <v>#N/A</v>
      </c>
    </row>
    <row r="138" spans="1:7" x14ac:dyDescent="0.25">
      <c r="A138" s="8">
        <v>136</v>
      </c>
      <c r="B138" s="8"/>
      <c r="C138" s="1" t="e">
        <f>VLOOKUP(B138,品牌!A:B,2,0)</f>
        <v>#N/A</v>
      </c>
      <c r="D138" s="8"/>
      <c r="E138" s="9"/>
      <c r="F138" s="1" t="str">
        <f t="shared" si="13"/>
        <v/>
      </c>
      <c r="G138" s="1" t="e">
        <f t="shared" si="15"/>
        <v>#N/A</v>
      </c>
    </row>
  </sheetData>
  <sortState ref="B2:D51">
    <sortCondition ref="B2:B51"/>
    <sortCondition ref="D2:D51"/>
  </sortState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49" zoomScale="130" zoomScaleNormal="130" workbookViewId="0">
      <selection activeCell="B66" sqref="B66"/>
    </sheetView>
  </sheetViews>
  <sheetFormatPr defaultColWidth="9" defaultRowHeight="14" x14ac:dyDescent="0.25"/>
  <cols>
    <col min="1" max="1" width="14.26953125" customWidth="1"/>
    <col min="2" max="2" width="19.36328125" customWidth="1"/>
    <col min="3" max="3" width="17.08984375" style="3" customWidth="1"/>
    <col min="4" max="4" width="32.453125" customWidth="1"/>
  </cols>
  <sheetData>
    <row r="1" spans="1:5" ht="28" x14ac:dyDescent="0.25">
      <c r="A1" s="4" t="s">
        <v>889</v>
      </c>
      <c r="B1" s="4" t="s">
        <v>890</v>
      </c>
      <c r="C1" s="5" t="s">
        <v>891</v>
      </c>
      <c r="D1" s="6" t="s">
        <v>892</v>
      </c>
      <c r="E1" s="7" t="s">
        <v>893</v>
      </c>
    </row>
    <row r="2" spans="1:5" ht="14" customHeight="1" x14ac:dyDescent="0.25">
      <c r="A2" s="8">
        <v>1</v>
      </c>
      <c r="B2" s="8" t="s">
        <v>50</v>
      </c>
      <c r="C2" s="9" t="s">
        <v>4</v>
      </c>
      <c r="D2" s="8"/>
      <c r="E2" t="b">
        <f t="shared" ref="E2:E33" si="0">B2=B1</f>
        <v>0</v>
      </c>
    </row>
    <row r="3" spans="1:5" ht="14" customHeight="1" x14ac:dyDescent="0.25">
      <c r="A3" s="8">
        <v>2</v>
      </c>
      <c r="B3" s="8" t="s">
        <v>386</v>
      </c>
      <c r="C3" s="9" t="s">
        <v>894</v>
      </c>
      <c r="D3" s="8"/>
      <c r="E3" t="b">
        <f t="shared" si="0"/>
        <v>0</v>
      </c>
    </row>
    <row r="4" spans="1:5" ht="14" customHeight="1" x14ac:dyDescent="0.25">
      <c r="A4" s="8">
        <v>3</v>
      </c>
      <c r="B4" s="8" t="s">
        <v>127</v>
      </c>
      <c r="C4" s="9" t="s">
        <v>895</v>
      </c>
      <c r="D4" s="8"/>
      <c r="E4" t="b">
        <f t="shared" si="0"/>
        <v>0</v>
      </c>
    </row>
    <row r="5" spans="1:5" ht="14" customHeight="1" x14ac:dyDescent="0.25">
      <c r="A5" s="8">
        <v>4</v>
      </c>
      <c r="B5" s="8" t="s">
        <v>394</v>
      </c>
      <c r="C5" s="9" t="s">
        <v>896</v>
      </c>
      <c r="D5" s="8"/>
      <c r="E5" t="b">
        <f t="shared" si="0"/>
        <v>0</v>
      </c>
    </row>
    <row r="6" spans="1:5" ht="14" customHeight="1" x14ac:dyDescent="0.25">
      <c r="A6" s="8">
        <v>5</v>
      </c>
      <c r="B6" s="8" t="s">
        <v>89</v>
      </c>
      <c r="C6" s="9" t="s">
        <v>822</v>
      </c>
      <c r="D6" s="8"/>
      <c r="E6" t="b">
        <f t="shared" si="0"/>
        <v>0</v>
      </c>
    </row>
    <row r="7" spans="1:5" ht="14" customHeight="1" x14ac:dyDescent="0.25">
      <c r="A7" s="8">
        <v>6</v>
      </c>
      <c r="B7" s="8" t="s">
        <v>117</v>
      </c>
      <c r="C7" s="9" t="s">
        <v>829</v>
      </c>
      <c r="D7" s="8"/>
      <c r="E7" t="b">
        <f t="shared" si="0"/>
        <v>0</v>
      </c>
    </row>
    <row r="8" spans="1:5" ht="14" customHeight="1" x14ac:dyDescent="0.25">
      <c r="A8" s="8">
        <v>7</v>
      </c>
      <c r="B8" s="8" t="s">
        <v>93</v>
      </c>
      <c r="C8" s="9" t="s">
        <v>838</v>
      </c>
      <c r="D8" s="8"/>
      <c r="E8" t="b">
        <f t="shared" si="0"/>
        <v>0</v>
      </c>
    </row>
    <row r="9" spans="1:5" ht="14" customHeight="1" x14ac:dyDescent="0.25">
      <c r="A9" s="8">
        <v>8</v>
      </c>
      <c r="B9" s="8" t="s">
        <v>123</v>
      </c>
      <c r="C9" s="9" t="s">
        <v>840</v>
      </c>
      <c r="D9" s="8"/>
      <c r="E9" t="b">
        <f t="shared" si="0"/>
        <v>0</v>
      </c>
    </row>
    <row r="10" spans="1:5" ht="14" customHeight="1" x14ac:dyDescent="0.25">
      <c r="A10" s="8">
        <v>9</v>
      </c>
      <c r="B10" s="8" t="s">
        <v>121</v>
      </c>
      <c r="C10" s="9" t="s">
        <v>897</v>
      </c>
      <c r="D10" s="8"/>
      <c r="E10" t="b">
        <f t="shared" si="0"/>
        <v>0</v>
      </c>
    </row>
    <row r="11" spans="1:5" ht="14" customHeight="1" x14ac:dyDescent="0.25">
      <c r="A11" s="8">
        <v>10</v>
      </c>
      <c r="B11" s="8" t="s">
        <v>134</v>
      </c>
      <c r="C11" s="9" t="s">
        <v>855</v>
      </c>
      <c r="D11" s="8"/>
      <c r="E11" t="b">
        <f t="shared" si="0"/>
        <v>0</v>
      </c>
    </row>
    <row r="12" spans="1:5" ht="14" customHeight="1" x14ac:dyDescent="0.25">
      <c r="A12" s="8">
        <v>11</v>
      </c>
      <c r="B12" s="8" t="s">
        <v>136</v>
      </c>
      <c r="C12" s="9" t="s">
        <v>852</v>
      </c>
      <c r="D12" s="8"/>
      <c r="E12" t="b">
        <f t="shared" si="0"/>
        <v>0</v>
      </c>
    </row>
    <row r="13" spans="1:5" ht="14" customHeight="1" x14ac:dyDescent="0.25">
      <c r="A13" s="8">
        <v>12</v>
      </c>
      <c r="B13" s="8" t="s">
        <v>170</v>
      </c>
      <c r="C13" s="9" t="s">
        <v>806</v>
      </c>
      <c r="D13" s="8"/>
      <c r="E13" t="b">
        <f t="shared" si="0"/>
        <v>0</v>
      </c>
    </row>
    <row r="14" spans="1:5" ht="14" customHeight="1" x14ac:dyDescent="0.25">
      <c r="A14" s="8">
        <v>13</v>
      </c>
      <c r="B14" s="8" t="s">
        <v>333</v>
      </c>
      <c r="C14" s="9" t="s">
        <v>824</v>
      </c>
      <c r="D14" s="8"/>
      <c r="E14" t="b">
        <f t="shared" si="0"/>
        <v>0</v>
      </c>
    </row>
    <row r="15" spans="1:5" ht="14" customHeight="1" x14ac:dyDescent="0.25">
      <c r="A15" s="8">
        <v>14</v>
      </c>
      <c r="B15" s="8" t="s">
        <v>310</v>
      </c>
      <c r="C15" s="9" t="s">
        <v>816</v>
      </c>
      <c r="D15" s="8"/>
      <c r="E15" t="b">
        <f t="shared" si="0"/>
        <v>0</v>
      </c>
    </row>
    <row r="16" spans="1:5" ht="14" customHeight="1" x14ac:dyDescent="0.25">
      <c r="A16" s="8">
        <v>15</v>
      </c>
      <c r="B16" s="8" t="s">
        <v>101</v>
      </c>
      <c r="C16" s="9" t="s">
        <v>831</v>
      </c>
      <c r="D16" s="8"/>
      <c r="E16" t="b">
        <f t="shared" si="0"/>
        <v>0</v>
      </c>
    </row>
    <row r="17" spans="1:5" ht="14" customHeight="1" x14ac:dyDescent="0.25">
      <c r="A17" s="8">
        <v>16</v>
      </c>
      <c r="B17" s="8" t="s">
        <v>172</v>
      </c>
      <c r="C17" s="9" t="s">
        <v>781</v>
      </c>
      <c r="D17" s="8"/>
      <c r="E17" t="b">
        <f t="shared" si="0"/>
        <v>0</v>
      </c>
    </row>
    <row r="18" spans="1:5" ht="14" customHeight="1" x14ac:dyDescent="0.25">
      <c r="A18" s="8">
        <v>17</v>
      </c>
      <c r="B18" s="8" t="s">
        <v>167</v>
      </c>
      <c r="C18" s="9" t="s">
        <v>788</v>
      </c>
      <c r="D18" s="8"/>
      <c r="E18" t="b">
        <f t="shared" si="0"/>
        <v>0</v>
      </c>
    </row>
    <row r="19" spans="1:5" ht="14" customHeight="1" x14ac:dyDescent="0.25">
      <c r="A19" s="8">
        <v>18</v>
      </c>
      <c r="B19" s="8" t="s">
        <v>260</v>
      </c>
      <c r="C19" s="9" t="s">
        <v>835</v>
      </c>
      <c r="D19" s="8"/>
      <c r="E19" t="b">
        <f t="shared" si="0"/>
        <v>0</v>
      </c>
    </row>
    <row r="20" spans="1:5" ht="14" customHeight="1" x14ac:dyDescent="0.25">
      <c r="A20" s="8">
        <v>19</v>
      </c>
      <c r="B20" s="8" t="s">
        <v>107</v>
      </c>
      <c r="C20" s="9" t="s">
        <v>850</v>
      </c>
      <c r="D20" s="8"/>
      <c r="E20" t="b">
        <f t="shared" si="0"/>
        <v>0</v>
      </c>
    </row>
    <row r="21" spans="1:5" ht="14" customHeight="1" x14ac:dyDescent="0.25">
      <c r="A21" s="8">
        <v>20</v>
      </c>
      <c r="B21" s="8" t="s">
        <v>312</v>
      </c>
      <c r="C21" s="9" t="s">
        <v>814</v>
      </c>
      <c r="D21" s="8"/>
      <c r="E21" t="b">
        <f t="shared" si="0"/>
        <v>0</v>
      </c>
    </row>
    <row r="22" spans="1:5" ht="14" customHeight="1" x14ac:dyDescent="0.25">
      <c r="A22" s="8">
        <v>21</v>
      </c>
      <c r="B22" s="8" t="s">
        <v>633</v>
      </c>
      <c r="C22" s="9" t="s">
        <v>798</v>
      </c>
      <c r="D22" s="8"/>
      <c r="E22" t="b">
        <f t="shared" si="0"/>
        <v>0</v>
      </c>
    </row>
    <row r="23" spans="1:5" ht="14" customHeight="1" x14ac:dyDescent="0.25">
      <c r="A23" s="8">
        <v>22</v>
      </c>
      <c r="B23" s="8" t="s">
        <v>289</v>
      </c>
      <c r="C23" s="9" t="s">
        <v>842</v>
      </c>
      <c r="D23" s="8"/>
      <c r="E23" t="b">
        <f t="shared" si="0"/>
        <v>0</v>
      </c>
    </row>
    <row r="24" spans="1:5" ht="14" customHeight="1" x14ac:dyDescent="0.25">
      <c r="A24" s="8">
        <v>23</v>
      </c>
      <c r="B24" s="8" t="s">
        <v>335</v>
      </c>
      <c r="C24" s="9" t="s">
        <v>795</v>
      </c>
      <c r="D24" s="8"/>
      <c r="E24" t="b">
        <f t="shared" si="0"/>
        <v>0</v>
      </c>
    </row>
    <row r="25" spans="1:5" ht="14" customHeight="1" x14ac:dyDescent="0.25">
      <c r="A25" s="8">
        <v>24</v>
      </c>
      <c r="B25" s="8" t="s">
        <v>337</v>
      </c>
      <c r="C25" s="9" t="s">
        <v>833</v>
      </c>
      <c r="D25" s="8"/>
      <c r="E25" t="b">
        <f t="shared" si="0"/>
        <v>0</v>
      </c>
    </row>
    <row r="26" spans="1:5" x14ac:dyDescent="0.25">
      <c r="A26" s="8">
        <v>25</v>
      </c>
      <c r="B26" s="8" t="s">
        <v>328</v>
      </c>
      <c r="C26" s="9" t="s">
        <v>777</v>
      </c>
      <c r="D26" s="8"/>
      <c r="E26" t="b">
        <f t="shared" si="0"/>
        <v>0</v>
      </c>
    </row>
    <row r="27" spans="1:5" ht="14" customHeight="1" x14ac:dyDescent="0.25">
      <c r="A27" s="8">
        <v>26</v>
      </c>
      <c r="B27" s="8" t="s">
        <v>119</v>
      </c>
      <c r="C27" s="9" t="s">
        <v>809</v>
      </c>
      <c r="D27" s="8"/>
      <c r="E27" t="b">
        <f t="shared" si="0"/>
        <v>0</v>
      </c>
    </row>
    <row r="28" spans="1:5" ht="14" customHeight="1" x14ac:dyDescent="0.25">
      <c r="A28" s="8">
        <v>27</v>
      </c>
      <c r="B28" s="8" t="s">
        <v>205</v>
      </c>
      <c r="C28" s="9" t="s">
        <v>847</v>
      </c>
      <c r="D28" s="8"/>
      <c r="E28" t="b">
        <f t="shared" si="0"/>
        <v>0</v>
      </c>
    </row>
    <row r="29" spans="1:5" ht="14" customHeight="1" x14ac:dyDescent="0.25">
      <c r="A29" s="8">
        <v>28</v>
      </c>
      <c r="B29" s="8" t="s">
        <v>97</v>
      </c>
      <c r="C29" s="9" t="s">
        <v>812</v>
      </c>
      <c r="D29" s="8"/>
      <c r="E29" t="b">
        <f t="shared" si="0"/>
        <v>0</v>
      </c>
    </row>
    <row r="30" spans="1:5" ht="14" customHeight="1" x14ac:dyDescent="0.25">
      <c r="A30" s="8">
        <v>29</v>
      </c>
      <c r="B30" s="8" t="s">
        <v>109</v>
      </c>
      <c r="C30" s="9" t="s">
        <v>898</v>
      </c>
      <c r="D30" s="8"/>
      <c r="E30" t="b">
        <f t="shared" si="0"/>
        <v>0</v>
      </c>
    </row>
    <row r="31" spans="1:5" ht="14" customHeight="1" x14ac:dyDescent="0.25">
      <c r="A31" s="8">
        <v>30</v>
      </c>
      <c r="B31" s="8" t="s">
        <v>188</v>
      </c>
      <c r="C31" s="9" t="s">
        <v>899</v>
      </c>
      <c r="D31" s="8"/>
      <c r="E31" t="b">
        <f t="shared" si="0"/>
        <v>0</v>
      </c>
    </row>
    <row r="32" spans="1:5" ht="14" customHeight="1" x14ac:dyDescent="0.25">
      <c r="A32" s="8">
        <v>31</v>
      </c>
      <c r="B32" s="8" t="s">
        <v>413</v>
      </c>
      <c r="C32" s="9" t="s">
        <v>900</v>
      </c>
      <c r="D32" s="8"/>
      <c r="E32" t="b">
        <f t="shared" si="0"/>
        <v>0</v>
      </c>
    </row>
    <row r="33" spans="1:5" ht="14" customHeight="1" x14ac:dyDescent="0.25">
      <c r="A33" s="8">
        <v>32</v>
      </c>
      <c r="B33" s="8" t="s">
        <v>314</v>
      </c>
      <c r="C33" s="9" t="s">
        <v>901</v>
      </c>
      <c r="D33" s="8"/>
      <c r="E33" t="b">
        <f t="shared" si="0"/>
        <v>0</v>
      </c>
    </row>
    <row r="34" spans="1:5" ht="14" customHeight="1" x14ac:dyDescent="0.25">
      <c r="A34" s="8">
        <v>33</v>
      </c>
      <c r="B34" s="8" t="s">
        <v>504</v>
      </c>
      <c r="C34" s="9" t="s">
        <v>902</v>
      </c>
      <c r="D34" s="8"/>
      <c r="E34" t="b">
        <f t="shared" ref="E34:E60" si="1">B34=B33</f>
        <v>0</v>
      </c>
    </row>
    <row r="35" spans="1:5" ht="14" customHeight="1" x14ac:dyDescent="0.25">
      <c r="A35" s="8">
        <v>34</v>
      </c>
      <c r="B35" s="8" t="s">
        <v>103</v>
      </c>
      <c r="C35" s="9" t="s">
        <v>903</v>
      </c>
      <c r="D35" s="8"/>
      <c r="E35" t="b">
        <f t="shared" si="1"/>
        <v>0</v>
      </c>
    </row>
    <row r="36" spans="1:5" ht="14" customHeight="1" x14ac:dyDescent="0.25">
      <c r="A36" s="8">
        <v>35</v>
      </c>
      <c r="B36" s="8" t="s">
        <v>105</v>
      </c>
      <c r="C36" s="9" t="s">
        <v>904</v>
      </c>
      <c r="D36" s="8"/>
      <c r="E36" t="b">
        <f t="shared" si="1"/>
        <v>0</v>
      </c>
    </row>
    <row r="37" spans="1:5" ht="14" customHeight="1" x14ac:dyDescent="0.25">
      <c r="A37" s="8">
        <v>36</v>
      </c>
      <c r="B37" s="8" t="s">
        <v>629</v>
      </c>
      <c r="C37" s="9" t="s">
        <v>905</v>
      </c>
      <c r="D37" s="8"/>
      <c r="E37" t="b">
        <f t="shared" si="1"/>
        <v>0</v>
      </c>
    </row>
    <row r="38" spans="1:5" ht="14" customHeight="1" x14ac:dyDescent="0.25">
      <c r="A38" s="8">
        <v>37</v>
      </c>
      <c r="B38" s="8" t="s">
        <v>906</v>
      </c>
      <c r="C38" s="9" t="s">
        <v>907</v>
      </c>
      <c r="D38" s="8"/>
      <c r="E38" t="b">
        <f t="shared" si="1"/>
        <v>0</v>
      </c>
    </row>
    <row r="39" spans="1:5" ht="14" customHeight="1" x14ac:dyDescent="0.25">
      <c r="A39" s="8">
        <v>38</v>
      </c>
      <c r="B39" s="8" t="s">
        <v>95</v>
      </c>
      <c r="C39" s="9" t="s">
        <v>908</v>
      </c>
      <c r="D39" s="8"/>
      <c r="E39" t="b">
        <f t="shared" si="1"/>
        <v>0</v>
      </c>
    </row>
    <row r="40" spans="1:5" ht="14" customHeight="1" x14ac:dyDescent="0.25">
      <c r="A40" s="8">
        <v>39</v>
      </c>
      <c r="B40" s="8" t="s">
        <v>99</v>
      </c>
      <c r="C40" s="9" t="s">
        <v>909</v>
      </c>
      <c r="D40" s="8"/>
      <c r="E40" t="b">
        <f t="shared" si="1"/>
        <v>0</v>
      </c>
    </row>
    <row r="41" spans="1:5" ht="14" customHeight="1" x14ac:dyDescent="0.25">
      <c r="A41" s="8">
        <v>40</v>
      </c>
      <c r="B41" s="8" t="s">
        <v>264</v>
      </c>
      <c r="C41" s="9" t="s">
        <v>910</v>
      </c>
      <c r="D41" s="8"/>
      <c r="E41" t="b">
        <f t="shared" si="1"/>
        <v>0</v>
      </c>
    </row>
    <row r="42" spans="1:5" ht="14" customHeight="1" x14ac:dyDescent="0.25">
      <c r="A42" s="8">
        <v>41</v>
      </c>
      <c r="B42" s="8" t="s">
        <v>266</v>
      </c>
      <c r="C42" s="9" t="s">
        <v>911</v>
      </c>
      <c r="D42" s="8"/>
      <c r="E42" t="b">
        <f t="shared" si="1"/>
        <v>0</v>
      </c>
    </row>
    <row r="43" spans="1:5" ht="14" customHeight="1" x14ac:dyDescent="0.25">
      <c r="A43" s="8">
        <v>42</v>
      </c>
      <c r="B43" s="8" t="s">
        <v>269</v>
      </c>
      <c r="C43" s="9" t="s">
        <v>912</v>
      </c>
      <c r="D43" s="8"/>
      <c r="E43" t="b">
        <f t="shared" si="1"/>
        <v>0</v>
      </c>
    </row>
    <row r="44" spans="1:5" ht="14" customHeight="1" x14ac:dyDescent="0.25">
      <c r="A44" s="8">
        <v>43</v>
      </c>
      <c r="B44" s="8" t="s">
        <v>271</v>
      </c>
      <c r="C44" s="9" t="s">
        <v>913</v>
      </c>
      <c r="D44" s="8"/>
      <c r="E44" t="b">
        <f t="shared" si="1"/>
        <v>0</v>
      </c>
    </row>
    <row r="45" spans="1:5" ht="14" customHeight="1" x14ac:dyDescent="0.25">
      <c r="A45" s="8">
        <v>44</v>
      </c>
      <c r="B45" s="8" t="s">
        <v>273</v>
      </c>
      <c r="C45" s="9" t="s">
        <v>914</v>
      </c>
      <c r="D45" s="8"/>
      <c r="E45" t="b">
        <f t="shared" si="1"/>
        <v>0</v>
      </c>
    </row>
    <row r="46" spans="1:5" ht="14" customHeight="1" x14ac:dyDescent="0.25">
      <c r="A46" s="8">
        <v>45</v>
      </c>
      <c r="B46" s="1" t="s">
        <v>275</v>
      </c>
      <c r="C46" s="9" t="s">
        <v>915</v>
      </c>
      <c r="D46" s="8"/>
      <c r="E46" t="b">
        <f t="shared" si="1"/>
        <v>0</v>
      </c>
    </row>
    <row r="47" spans="1:5" ht="14" customHeight="1" x14ac:dyDescent="0.25">
      <c r="A47" s="8">
        <v>46</v>
      </c>
      <c r="B47" s="1" t="s">
        <v>277</v>
      </c>
      <c r="C47" s="9" t="s">
        <v>916</v>
      </c>
      <c r="D47" s="8"/>
      <c r="E47" t="b">
        <f t="shared" si="1"/>
        <v>0</v>
      </c>
    </row>
    <row r="48" spans="1:5" ht="14" customHeight="1" x14ac:dyDescent="0.25">
      <c r="A48" s="8">
        <v>47</v>
      </c>
      <c r="B48" s="1" t="s">
        <v>331</v>
      </c>
      <c r="C48" s="9" t="s">
        <v>917</v>
      </c>
      <c r="D48" s="8"/>
      <c r="E48" t="b">
        <f t="shared" si="1"/>
        <v>0</v>
      </c>
    </row>
    <row r="49" spans="1:5" x14ac:dyDescent="0.25">
      <c r="A49" s="8">
        <v>48</v>
      </c>
      <c r="B49" s="1" t="s">
        <v>349</v>
      </c>
      <c r="C49" s="9" t="s">
        <v>918</v>
      </c>
      <c r="D49" s="8"/>
      <c r="E49" t="b">
        <f t="shared" si="1"/>
        <v>0</v>
      </c>
    </row>
    <row r="50" spans="1:5" ht="14" customHeight="1" x14ac:dyDescent="0.25">
      <c r="A50" s="8">
        <v>49</v>
      </c>
      <c r="B50" s="1" t="s">
        <v>415</v>
      </c>
      <c r="C50" s="9" t="s">
        <v>919</v>
      </c>
      <c r="D50" s="8"/>
      <c r="E50" t="b">
        <f t="shared" si="1"/>
        <v>0</v>
      </c>
    </row>
    <row r="51" spans="1:5" ht="14" customHeight="1" x14ac:dyDescent="0.25">
      <c r="A51" s="8">
        <v>50</v>
      </c>
      <c r="B51" s="1" t="s">
        <v>419</v>
      </c>
      <c r="C51" s="9" t="s">
        <v>920</v>
      </c>
      <c r="D51" s="8"/>
      <c r="E51" t="b">
        <f t="shared" si="1"/>
        <v>0</v>
      </c>
    </row>
    <row r="52" spans="1:5" s="1" customFormat="1" ht="14" customHeight="1" x14ac:dyDescent="0.25">
      <c r="A52" s="8">
        <v>51</v>
      </c>
      <c r="B52" s="1" t="s">
        <v>425</v>
      </c>
      <c r="C52" s="29" t="s">
        <v>921</v>
      </c>
      <c r="E52" t="b">
        <f t="shared" si="1"/>
        <v>0</v>
      </c>
    </row>
    <row r="53" spans="1:5" s="2" customFormat="1" ht="14" customHeight="1" x14ac:dyDescent="0.25">
      <c r="A53" s="8">
        <v>52</v>
      </c>
      <c r="B53" s="1" t="s">
        <v>489</v>
      </c>
      <c r="C53" s="9" t="s">
        <v>922</v>
      </c>
      <c r="D53" s="1"/>
      <c r="E53" t="b">
        <f t="shared" si="1"/>
        <v>0</v>
      </c>
    </row>
    <row r="54" spans="1:5" s="2" customFormat="1" ht="14" customHeight="1" x14ac:dyDescent="0.25">
      <c r="A54" s="8">
        <v>53</v>
      </c>
      <c r="B54" s="1" t="s">
        <v>591</v>
      </c>
      <c r="C54" s="9" t="s">
        <v>923</v>
      </c>
      <c r="D54" s="1"/>
      <c r="E54" t="b">
        <f t="shared" si="1"/>
        <v>0</v>
      </c>
    </row>
    <row r="55" spans="1:5" s="2" customFormat="1" ht="14" customHeight="1" x14ac:dyDescent="0.25">
      <c r="A55" s="8">
        <v>54</v>
      </c>
      <c r="B55" s="1" t="s">
        <v>599</v>
      </c>
      <c r="C55" s="9" t="s">
        <v>924</v>
      </c>
      <c r="D55" s="1"/>
      <c r="E55" t="b">
        <f t="shared" si="1"/>
        <v>0</v>
      </c>
    </row>
    <row r="56" spans="1:5" s="2" customFormat="1" ht="14" customHeight="1" x14ac:dyDescent="0.25">
      <c r="A56" s="8">
        <v>55</v>
      </c>
      <c r="B56" s="1" t="s">
        <v>601</v>
      </c>
      <c r="C56" s="9" t="s">
        <v>925</v>
      </c>
      <c r="D56" s="1"/>
      <c r="E56" t="b">
        <f t="shared" si="1"/>
        <v>0</v>
      </c>
    </row>
    <row r="57" spans="1:5" s="2" customFormat="1" ht="14" customHeight="1" x14ac:dyDescent="0.25">
      <c r="A57" s="8">
        <v>56</v>
      </c>
      <c r="B57" s="1" t="s">
        <v>631</v>
      </c>
      <c r="C57" s="9" t="s">
        <v>926</v>
      </c>
      <c r="D57" s="1"/>
      <c r="E57" t="b">
        <f t="shared" si="1"/>
        <v>0</v>
      </c>
    </row>
    <row r="58" spans="1:5" s="2" customFormat="1" ht="14" customHeight="1" x14ac:dyDescent="0.25">
      <c r="A58" s="8">
        <v>57</v>
      </c>
      <c r="B58" s="1" t="s">
        <v>730</v>
      </c>
      <c r="C58" s="9" t="s">
        <v>927</v>
      </c>
      <c r="D58" s="1"/>
      <c r="E58" t="b">
        <f t="shared" si="1"/>
        <v>0</v>
      </c>
    </row>
    <row r="59" spans="1:5" s="2" customFormat="1" ht="14" customHeight="1" x14ac:dyDescent="0.25">
      <c r="A59" s="8">
        <v>58</v>
      </c>
      <c r="B59" s="1" t="s">
        <v>769</v>
      </c>
      <c r="C59" s="9" t="s">
        <v>928</v>
      </c>
      <c r="D59" s="1"/>
      <c r="E59" t="b">
        <f t="shared" si="1"/>
        <v>0</v>
      </c>
    </row>
    <row r="60" spans="1:5" s="2" customFormat="1" ht="14" customHeight="1" x14ac:dyDescent="0.25">
      <c r="A60" s="8">
        <v>59</v>
      </c>
      <c r="B60" s="1" t="s">
        <v>391</v>
      </c>
      <c r="C60" s="9" t="s">
        <v>929</v>
      </c>
      <c r="D60" s="1"/>
      <c r="E60" t="b">
        <f t="shared" si="1"/>
        <v>0</v>
      </c>
    </row>
    <row r="61" spans="1:5" s="2" customFormat="1" ht="14" customHeight="1" x14ac:dyDescent="0.25">
      <c r="A61" s="8">
        <v>60</v>
      </c>
      <c r="B61" s="1" t="s">
        <v>417</v>
      </c>
      <c r="C61" s="9" t="s">
        <v>930</v>
      </c>
      <c r="D61" s="1"/>
      <c r="E61"/>
    </row>
    <row r="62" spans="1:5" ht="14" customHeight="1" x14ac:dyDescent="0.25">
      <c r="A62" s="8">
        <v>61</v>
      </c>
      <c r="B62" s="8" t="s">
        <v>931</v>
      </c>
      <c r="C62" s="9" t="s">
        <v>932</v>
      </c>
      <c r="D62" s="8"/>
      <c r="E62" t="b">
        <f>B62=B60</f>
        <v>0</v>
      </c>
    </row>
    <row r="63" spans="1:5" x14ac:dyDescent="0.25">
      <c r="A63" s="8">
        <v>62</v>
      </c>
      <c r="B63" s="8" t="s">
        <v>933</v>
      </c>
      <c r="C63" s="9" t="s">
        <v>934</v>
      </c>
      <c r="D63" s="8"/>
      <c r="E63" t="b">
        <f t="shared" ref="E63:E66" si="2">B63=B62</f>
        <v>0</v>
      </c>
    </row>
    <row r="64" spans="1:5" x14ac:dyDescent="0.25">
      <c r="A64" s="8">
        <v>63</v>
      </c>
      <c r="B64" s="8" t="s">
        <v>455</v>
      </c>
      <c r="C64" s="9" t="s">
        <v>935</v>
      </c>
      <c r="D64" s="8"/>
      <c r="E64" t="b">
        <f t="shared" si="2"/>
        <v>0</v>
      </c>
    </row>
    <row r="65" spans="1:5" x14ac:dyDescent="0.25">
      <c r="A65" s="8">
        <v>64</v>
      </c>
      <c r="B65" s="8" t="s">
        <v>458</v>
      </c>
      <c r="C65" s="9" t="s">
        <v>936</v>
      </c>
      <c r="D65" s="8"/>
      <c r="E65" t="b">
        <f t="shared" si="2"/>
        <v>0</v>
      </c>
    </row>
    <row r="66" spans="1:5" x14ac:dyDescent="0.25">
      <c r="A66" s="8">
        <v>65</v>
      </c>
      <c r="B66" s="8" t="s">
        <v>211</v>
      </c>
      <c r="C66" s="9" t="s">
        <v>937</v>
      </c>
      <c r="D66" s="8"/>
      <c r="E66" t="b">
        <f t="shared" si="2"/>
        <v>0</v>
      </c>
    </row>
    <row r="67" spans="1:5" x14ac:dyDescent="0.25">
      <c r="A67" s="8">
        <v>66</v>
      </c>
      <c r="B67" s="8" t="s">
        <v>474</v>
      </c>
      <c r="C67" s="9" t="s">
        <v>938</v>
      </c>
      <c r="D67" s="8"/>
    </row>
    <row r="68" spans="1:5" ht="14" customHeight="1" x14ac:dyDescent="0.25">
      <c r="A68" s="8">
        <v>67</v>
      </c>
      <c r="B68" s="8" t="s">
        <v>152</v>
      </c>
      <c r="C68" s="9" t="s">
        <v>939</v>
      </c>
      <c r="D68" s="8"/>
      <c r="E68" t="b">
        <f>B68=B63</f>
        <v>0</v>
      </c>
    </row>
    <row r="69" spans="1:5" ht="14" customHeight="1" x14ac:dyDescent="0.25">
      <c r="A69" s="8">
        <v>68</v>
      </c>
      <c r="B69" s="8" t="s">
        <v>154</v>
      </c>
      <c r="C69" s="9" t="s">
        <v>940</v>
      </c>
      <c r="D69" s="8"/>
      <c r="E69" t="b">
        <f t="shared" ref="E69:E71" si="3">B69=B68</f>
        <v>0</v>
      </c>
    </row>
    <row r="70" spans="1:5" ht="14" customHeight="1" x14ac:dyDescent="0.25">
      <c r="A70" s="8">
        <v>69</v>
      </c>
      <c r="B70" s="8" t="s">
        <v>157</v>
      </c>
      <c r="C70" s="9" t="s">
        <v>941</v>
      </c>
      <c r="D70" s="8"/>
      <c r="E70" t="b">
        <f t="shared" si="3"/>
        <v>0</v>
      </c>
    </row>
    <row r="71" spans="1:5" ht="14" customHeight="1" x14ac:dyDescent="0.25">
      <c r="A71" s="8">
        <v>70</v>
      </c>
      <c r="B71" s="8" t="s">
        <v>159</v>
      </c>
      <c r="C71" s="9" t="s">
        <v>942</v>
      </c>
      <c r="D71" s="8"/>
      <c r="E71" t="b">
        <f t="shared" si="3"/>
        <v>0</v>
      </c>
    </row>
    <row r="72" spans="1:5" ht="14" customHeight="1" x14ac:dyDescent="0.25">
      <c r="A72" s="8">
        <v>71</v>
      </c>
      <c r="B72" s="8" t="s">
        <v>161</v>
      </c>
      <c r="C72" s="9" t="s">
        <v>943</v>
      </c>
      <c r="D72" s="8"/>
      <c r="E72" t="b">
        <f t="shared" ref="E72:E99" si="4">B72=B71</f>
        <v>0</v>
      </c>
    </row>
    <row r="73" spans="1:5" ht="14" customHeight="1" x14ac:dyDescent="0.25">
      <c r="A73" s="8">
        <v>72</v>
      </c>
      <c r="B73" s="8" t="s">
        <v>163</v>
      </c>
      <c r="C73" s="9" t="s">
        <v>944</v>
      </c>
      <c r="D73" s="8"/>
      <c r="E73" t="b">
        <f t="shared" si="4"/>
        <v>0</v>
      </c>
    </row>
    <row r="74" spans="1:5" ht="14" customHeight="1" x14ac:dyDescent="0.25">
      <c r="A74" s="8">
        <v>73</v>
      </c>
      <c r="B74" s="8" t="s">
        <v>184</v>
      </c>
      <c r="C74" s="9" t="s">
        <v>945</v>
      </c>
      <c r="D74" s="8"/>
      <c r="E74" t="b">
        <f t="shared" si="4"/>
        <v>0</v>
      </c>
    </row>
    <row r="75" spans="1:5" ht="14" customHeight="1" x14ac:dyDescent="0.25">
      <c r="A75" s="8">
        <v>74</v>
      </c>
      <c r="B75" s="8" t="s">
        <v>661</v>
      </c>
      <c r="C75" s="9" t="s">
        <v>946</v>
      </c>
      <c r="D75" s="8"/>
      <c r="E75" t="b">
        <f t="shared" si="4"/>
        <v>0</v>
      </c>
    </row>
    <row r="76" spans="1:5" ht="14" customHeight="1" x14ac:dyDescent="0.25">
      <c r="A76" s="8">
        <v>75</v>
      </c>
      <c r="B76" s="8" t="s">
        <v>485</v>
      </c>
      <c r="C76" s="9" t="s">
        <v>947</v>
      </c>
      <c r="D76" s="8"/>
      <c r="E76" t="b">
        <f t="shared" si="4"/>
        <v>0</v>
      </c>
    </row>
    <row r="77" spans="1:5" ht="14" customHeight="1" x14ac:dyDescent="0.25">
      <c r="A77" s="8">
        <v>76</v>
      </c>
      <c r="B77" s="8" t="s">
        <v>761</v>
      </c>
      <c r="C77" s="9" t="s">
        <v>948</v>
      </c>
      <c r="D77" s="8"/>
      <c r="E77" t="b">
        <f t="shared" si="4"/>
        <v>0</v>
      </c>
    </row>
    <row r="78" spans="1:5" ht="14" customHeight="1" x14ac:dyDescent="0.25">
      <c r="A78" s="8">
        <v>77</v>
      </c>
      <c r="B78" s="8" t="s">
        <v>763</v>
      </c>
      <c r="C78" s="9" t="s">
        <v>949</v>
      </c>
      <c r="D78" s="8"/>
      <c r="E78" t="b">
        <f t="shared" si="4"/>
        <v>0</v>
      </c>
    </row>
    <row r="79" spans="1:5" ht="14" customHeight="1" x14ac:dyDescent="0.25">
      <c r="A79" s="8">
        <v>78</v>
      </c>
      <c r="B79" s="8" t="s">
        <v>950</v>
      </c>
      <c r="C79" s="9" t="s">
        <v>951</v>
      </c>
      <c r="D79" s="8"/>
      <c r="E79" t="b">
        <f t="shared" si="4"/>
        <v>0</v>
      </c>
    </row>
    <row r="80" spans="1:5" ht="14" customHeight="1" x14ac:dyDescent="0.25">
      <c r="A80" s="8">
        <v>79</v>
      </c>
      <c r="B80" s="8" t="s">
        <v>200</v>
      </c>
      <c r="C80" s="9" t="s">
        <v>952</v>
      </c>
      <c r="D80" s="8"/>
      <c r="E80" t="b">
        <f t="shared" si="4"/>
        <v>0</v>
      </c>
    </row>
    <row r="81" spans="1:5" ht="14" customHeight="1" x14ac:dyDescent="0.25">
      <c r="A81" s="8">
        <v>80</v>
      </c>
      <c r="B81" s="8" t="s">
        <v>195</v>
      </c>
      <c r="C81" s="9" t="s">
        <v>953</v>
      </c>
      <c r="D81" s="8"/>
      <c r="E81" t="b">
        <f t="shared" si="4"/>
        <v>0</v>
      </c>
    </row>
    <row r="82" spans="1:5" ht="14" customHeight="1" x14ac:dyDescent="0.25">
      <c r="A82" s="8">
        <v>81</v>
      </c>
      <c r="B82" s="8" t="s">
        <v>954</v>
      </c>
      <c r="C82" s="9" t="s">
        <v>955</v>
      </c>
      <c r="D82" s="8"/>
      <c r="E82" t="b">
        <f t="shared" si="4"/>
        <v>0</v>
      </c>
    </row>
    <row r="83" spans="1:5" ht="14" customHeight="1" x14ac:dyDescent="0.25">
      <c r="A83" s="8">
        <v>82</v>
      </c>
      <c r="B83" s="8" t="s">
        <v>143</v>
      </c>
      <c r="C83" s="9" t="s">
        <v>956</v>
      </c>
      <c r="D83" s="8"/>
      <c r="E83" t="b">
        <f t="shared" si="4"/>
        <v>0</v>
      </c>
    </row>
    <row r="84" spans="1:5" ht="14" customHeight="1" x14ac:dyDescent="0.25">
      <c r="A84" s="8">
        <v>83</v>
      </c>
      <c r="B84" s="8" t="s">
        <v>146</v>
      </c>
      <c r="C84" s="9" t="s">
        <v>957</v>
      </c>
      <c r="D84" s="8"/>
      <c r="E84" t="b">
        <f t="shared" si="4"/>
        <v>0</v>
      </c>
    </row>
    <row r="85" spans="1:5" ht="14" customHeight="1" x14ac:dyDescent="0.25">
      <c r="A85" s="8">
        <v>84</v>
      </c>
      <c r="B85" s="8" t="s">
        <v>149</v>
      </c>
      <c r="C85" s="9" t="s">
        <v>958</v>
      </c>
      <c r="D85" s="8"/>
      <c r="E85" t="b">
        <f t="shared" si="4"/>
        <v>0</v>
      </c>
    </row>
    <row r="86" spans="1:5" ht="14" customHeight="1" x14ac:dyDescent="0.25">
      <c r="A86" s="8">
        <v>85</v>
      </c>
      <c r="B86" s="8" t="s">
        <v>174</v>
      </c>
      <c r="C86" s="9" t="s">
        <v>959</v>
      </c>
      <c r="D86" s="8"/>
      <c r="E86" t="b">
        <f t="shared" si="4"/>
        <v>0</v>
      </c>
    </row>
    <row r="87" spans="1:5" ht="14" customHeight="1" x14ac:dyDescent="0.25">
      <c r="A87" s="8">
        <v>86</v>
      </c>
      <c r="B87" s="8" t="s">
        <v>176</v>
      </c>
      <c r="C87" s="9" t="s">
        <v>960</v>
      </c>
      <c r="D87" s="8"/>
      <c r="E87" t="b">
        <f t="shared" si="4"/>
        <v>0</v>
      </c>
    </row>
    <row r="88" spans="1:5" ht="14" customHeight="1" x14ac:dyDescent="0.25">
      <c r="A88" s="8">
        <v>87</v>
      </c>
      <c r="B88" s="8" t="s">
        <v>178</v>
      </c>
      <c r="C88" s="9" t="s">
        <v>961</v>
      </c>
      <c r="D88" s="8"/>
      <c r="E88" t="b">
        <f t="shared" si="4"/>
        <v>0</v>
      </c>
    </row>
    <row r="89" spans="1:5" ht="14" customHeight="1" x14ac:dyDescent="0.25">
      <c r="A89" s="8">
        <v>88</v>
      </c>
      <c r="B89" s="8" t="s">
        <v>203</v>
      </c>
      <c r="C89" s="9" t="s">
        <v>962</v>
      </c>
      <c r="D89" s="8"/>
      <c r="E89" t="b">
        <f t="shared" si="4"/>
        <v>0</v>
      </c>
    </row>
    <row r="90" spans="1:5" ht="14" customHeight="1" x14ac:dyDescent="0.25">
      <c r="A90" s="8">
        <v>89</v>
      </c>
      <c r="B90" s="8" t="s">
        <v>325</v>
      </c>
      <c r="C90" s="9" t="s">
        <v>963</v>
      </c>
      <c r="D90" s="8"/>
      <c r="E90" t="b">
        <f t="shared" si="4"/>
        <v>0</v>
      </c>
    </row>
    <row r="91" spans="1:5" ht="14" customHeight="1" x14ac:dyDescent="0.25">
      <c r="A91" s="8">
        <v>90</v>
      </c>
      <c r="B91" s="8" t="s">
        <v>344</v>
      </c>
      <c r="C91" s="9" t="s">
        <v>964</v>
      </c>
      <c r="D91" s="8"/>
      <c r="E91" t="b">
        <f t="shared" si="4"/>
        <v>0</v>
      </c>
    </row>
    <row r="92" spans="1:5" ht="14" customHeight="1" x14ac:dyDescent="0.25">
      <c r="A92" s="8">
        <v>91</v>
      </c>
      <c r="B92" s="8" t="s">
        <v>721</v>
      </c>
      <c r="C92" s="9" t="s">
        <v>965</v>
      </c>
      <c r="D92" s="8"/>
      <c r="E92" t="b">
        <f t="shared" si="4"/>
        <v>0</v>
      </c>
    </row>
    <row r="93" spans="1:5" ht="14" customHeight="1" x14ac:dyDescent="0.25">
      <c r="A93" s="8">
        <v>92</v>
      </c>
      <c r="B93" s="8" t="s">
        <v>724</v>
      </c>
      <c r="C93" s="9" t="s">
        <v>966</v>
      </c>
      <c r="D93" s="8"/>
      <c r="E93" t="b">
        <f t="shared" si="4"/>
        <v>0</v>
      </c>
    </row>
    <row r="94" spans="1:5" ht="14" customHeight="1" x14ac:dyDescent="0.25">
      <c r="A94" s="8">
        <v>93</v>
      </c>
      <c r="B94" s="8" t="s">
        <v>726</v>
      </c>
      <c r="C94" s="9" t="s">
        <v>967</v>
      </c>
      <c r="D94" s="8"/>
      <c r="E94" t="b">
        <f t="shared" si="4"/>
        <v>0</v>
      </c>
    </row>
    <row r="95" spans="1:5" ht="14" customHeight="1" x14ac:dyDescent="0.25">
      <c r="A95" s="8">
        <v>94</v>
      </c>
      <c r="B95" s="8" t="s">
        <v>670</v>
      </c>
      <c r="C95" s="9" t="s">
        <v>968</v>
      </c>
      <c r="D95" s="8"/>
      <c r="E95" t="b">
        <f t="shared" si="4"/>
        <v>0</v>
      </c>
    </row>
    <row r="96" spans="1:5" ht="14" customHeight="1" x14ac:dyDescent="0.25">
      <c r="A96" s="8">
        <v>95</v>
      </c>
      <c r="B96" s="8" t="s">
        <v>969</v>
      </c>
      <c r="C96" s="9" t="s">
        <v>970</v>
      </c>
      <c r="D96" s="8"/>
      <c r="E96" t="b">
        <f t="shared" si="4"/>
        <v>0</v>
      </c>
    </row>
    <row r="97" spans="1:5" ht="14" customHeight="1" x14ac:dyDescent="0.25">
      <c r="A97" s="8">
        <v>96</v>
      </c>
      <c r="B97" s="8" t="s">
        <v>298</v>
      </c>
      <c r="C97" s="9" t="s">
        <v>971</v>
      </c>
      <c r="D97" s="8"/>
      <c r="E97" t="b">
        <f t="shared" si="4"/>
        <v>0</v>
      </c>
    </row>
    <row r="98" spans="1:5" ht="14" customHeight="1" x14ac:dyDescent="0.25">
      <c r="A98" s="8">
        <v>97</v>
      </c>
      <c r="B98" s="8" t="s">
        <v>293</v>
      </c>
      <c r="C98" s="9" t="s">
        <v>972</v>
      </c>
      <c r="D98" s="8"/>
      <c r="E98" t="b">
        <f t="shared" si="4"/>
        <v>0</v>
      </c>
    </row>
    <row r="99" spans="1:5" ht="14" customHeight="1" x14ac:dyDescent="0.25">
      <c r="A99" s="8">
        <v>98</v>
      </c>
      <c r="B99" s="8" t="s">
        <v>296</v>
      </c>
      <c r="C99" s="9" t="s">
        <v>973</v>
      </c>
      <c r="D99" s="8"/>
      <c r="E99" t="b">
        <f t="shared" si="4"/>
        <v>0</v>
      </c>
    </row>
    <row r="100" spans="1:5" ht="14" customHeight="1" x14ac:dyDescent="0.25">
      <c r="A100" s="8">
        <v>99</v>
      </c>
      <c r="B100" s="8" t="s">
        <v>301</v>
      </c>
      <c r="C100" s="9" t="s">
        <v>974</v>
      </c>
      <c r="D100" s="8"/>
      <c r="E100" t="e">
        <f>B100=#REF!</f>
        <v>#REF!</v>
      </c>
    </row>
    <row r="101" spans="1:5" ht="14" customHeight="1" x14ac:dyDescent="0.25">
      <c r="A101" s="8">
        <v>100</v>
      </c>
      <c r="B101" s="8" t="s">
        <v>305</v>
      </c>
      <c r="C101" s="9" t="s">
        <v>975</v>
      </c>
      <c r="D101" s="8"/>
      <c r="E101" t="b">
        <f t="shared" ref="E101:E109" si="5">B101=B100</f>
        <v>0</v>
      </c>
    </row>
    <row r="102" spans="1:5" ht="14" customHeight="1" x14ac:dyDescent="0.25">
      <c r="A102" s="8">
        <v>101</v>
      </c>
      <c r="B102" s="8" t="s">
        <v>976</v>
      </c>
      <c r="C102" s="9" t="s">
        <v>977</v>
      </c>
      <c r="D102" s="8"/>
      <c r="E102" t="b">
        <f t="shared" si="5"/>
        <v>0</v>
      </c>
    </row>
    <row r="103" spans="1:5" ht="14" customHeight="1" x14ac:dyDescent="0.25">
      <c r="A103" s="8">
        <v>102</v>
      </c>
      <c r="B103" s="8" t="s">
        <v>978</v>
      </c>
      <c r="C103" s="9" t="s">
        <v>979</v>
      </c>
      <c r="D103" s="8"/>
      <c r="E103" t="b">
        <f t="shared" si="5"/>
        <v>0</v>
      </c>
    </row>
    <row r="104" spans="1:5" ht="14" customHeight="1" x14ac:dyDescent="0.25">
      <c r="A104" s="8">
        <v>103</v>
      </c>
      <c r="B104" s="8" t="s">
        <v>980</v>
      </c>
      <c r="C104" s="9" t="s">
        <v>981</v>
      </c>
      <c r="D104" s="8"/>
      <c r="E104" t="b">
        <f t="shared" si="5"/>
        <v>0</v>
      </c>
    </row>
    <row r="105" spans="1:5" ht="14" customHeight="1" x14ac:dyDescent="0.25">
      <c r="A105" s="8">
        <v>104</v>
      </c>
      <c r="B105" s="8" t="s">
        <v>982</v>
      </c>
      <c r="C105" s="9" t="s">
        <v>983</v>
      </c>
      <c r="D105" s="8"/>
      <c r="E105" t="b">
        <f t="shared" si="5"/>
        <v>0</v>
      </c>
    </row>
    <row r="106" spans="1:5" ht="14" customHeight="1" x14ac:dyDescent="0.25">
      <c r="A106" s="8">
        <v>105</v>
      </c>
      <c r="B106" s="8" t="s">
        <v>52</v>
      </c>
      <c r="C106" s="9" t="s">
        <v>984</v>
      </c>
      <c r="D106" s="8"/>
      <c r="E106" t="b">
        <f t="shared" si="5"/>
        <v>0</v>
      </c>
    </row>
    <row r="107" spans="1:5" ht="14" customHeight="1" x14ac:dyDescent="0.25">
      <c r="A107" s="8">
        <v>106</v>
      </c>
      <c r="B107" s="8" t="s">
        <v>60</v>
      </c>
      <c r="C107" s="9" t="s">
        <v>985</v>
      </c>
      <c r="D107" s="8"/>
      <c r="E107" t="b">
        <f t="shared" si="5"/>
        <v>0</v>
      </c>
    </row>
    <row r="108" spans="1:5" ht="14" customHeight="1" x14ac:dyDescent="0.25">
      <c r="A108" s="8">
        <v>107</v>
      </c>
      <c r="B108" s="8" t="s">
        <v>623</v>
      </c>
      <c r="C108" s="9" t="s">
        <v>986</v>
      </c>
      <c r="D108" s="8"/>
      <c r="E108" t="b">
        <f t="shared" si="5"/>
        <v>0</v>
      </c>
    </row>
    <row r="109" spans="1:5" ht="14" customHeight="1" x14ac:dyDescent="0.25">
      <c r="A109" s="8">
        <v>108</v>
      </c>
      <c r="B109" s="8" t="s">
        <v>15</v>
      </c>
      <c r="C109" s="9" t="s">
        <v>987</v>
      </c>
      <c r="D109" s="8"/>
      <c r="E109" t="b">
        <f t="shared" si="5"/>
        <v>0</v>
      </c>
    </row>
  </sheetData>
  <autoFilter ref="A1:E109"/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7"/>
    </sheetView>
  </sheetViews>
  <sheetFormatPr defaultColWidth="9" defaultRowHeight="14" x14ac:dyDescent="0.25"/>
  <cols>
    <col min="1" max="1" width="17.90625" bestFit="1" customWidth="1"/>
  </cols>
  <sheetData>
    <row r="1" spans="1:1" x14ac:dyDescent="0.25">
      <c r="A1" t="s">
        <v>988</v>
      </c>
    </row>
    <row r="2" spans="1:1" x14ac:dyDescent="0.25">
      <c r="A2" t="s">
        <v>989</v>
      </c>
    </row>
    <row r="3" spans="1:1" x14ac:dyDescent="0.25">
      <c r="A3" t="s">
        <v>989</v>
      </c>
    </row>
    <row r="4" spans="1:1" x14ac:dyDescent="0.25">
      <c r="A4" t="s">
        <v>990</v>
      </c>
    </row>
    <row r="5" spans="1:1" x14ac:dyDescent="0.25">
      <c r="A5" t="s">
        <v>991</v>
      </c>
    </row>
    <row r="6" spans="1:1" x14ac:dyDescent="0.25">
      <c r="A6" t="s">
        <v>992</v>
      </c>
    </row>
    <row r="7" spans="1:1" x14ac:dyDescent="0.25">
      <c r="A7" t="s">
        <v>993</v>
      </c>
    </row>
    <row r="8" spans="1:1" x14ac:dyDescent="0.25">
      <c r="A8" t="s">
        <v>994</v>
      </c>
    </row>
    <row r="9" spans="1:1" x14ac:dyDescent="0.25">
      <c r="A9" t="s">
        <v>995</v>
      </c>
    </row>
    <row r="10" spans="1:1" x14ac:dyDescent="0.25">
      <c r="A10" t="s">
        <v>996</v>
      </c>
    </row>
    <row r="11" spans="1:1" x14ac:dyDescent="0.25">
      <c r="A11" t="s">
        <v>997</v>
      </c>
    </row>
    <row r="12" spans="1:1" x14ac:dyDescent="0.25">
      <c r="A12" t="s">
        <v>998</v>
      </c>
    </row>
    <row r="13" spans="1:1" x14ac:dyDescent="0.25">
      <c r="A13" t="s">
        <v>999</v>
      </c>
    </row>
    <row r="14" spans="1:1" x14ac:dyDescent="0.25">
      <c r="A14" t="s">
        <v>1000</v>
      </c>
    </row>
    <row r="15" spans="1:1" x14ac:dyDescent="0.25">
      <c r="A15" t="s">
        <v>1001</v>
      </c>
    </row>
    <row r="16" spans="1:1" x14ac:dyDescent="0.25">
      <c r="A16" t="s">
        <v>1002</v>
      </c>
    </row>
    <row r="17" spans="1:1" x14ac:dyDescent="0.25">
      <c r="A17" t="s">
        <v>1003</v>
      </c>
    </row>
    <row r="18" spans="1:1" x14ac:dyDescent="0.25">
      <c r="A18" t="s">
        <v>1004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商品分类</vt:lpstr>
      <vt:lpstr>商品编码</vt:lpstr>
      <vt:lpstr>商品编码_待确认（编码有重复）</vt:lpstr>
      <vt:lpstr>品牌</vt:lpstr>
      <vt:lpstr>品牌下细分类_系列</vt:lpstr>
      <vt:lpstr>特性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2006-09-16T00:00:00Z</dcterms:created>
  <dcterms:modified xsi:type="dcterms:W3CDTF">2017-06-29T11:02:14Z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