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<sst xmlns="http://schemas.openxmlformats.org/spreadsheetml/2006/main" count="80" uniqueCount="52">
  <si>
    <t xml:space="preserve">Họ và tên đệm</t>
  </si>
  <si>
    <t xml:space="preserve">Số điện thoại</t>
  </si>
  <si>
    <t xml:space="preserve">Email</t>
  </si>
  <si>
    <t xml:space="preserve">Tên công ty hoặc Mã số thuế của đơn vị</t>
  </si>
  <si>
    <t xml:space="preserve">Mã số thuế của đơn vị</t>
  </si>
  <si>
    <t xml:space="preserve">Lĩnh vực/ngành nghề của đơn vị</t>
  </si>
  <si>
    <t xml:space="preserve">Tỉnh/thành phố</t>
  </si>
  <si>
    <t xml:space="preserve">Chức danh</t>
  </si>
  <si>
    <t xml:space="preserve">Nhận tư vấn sau sự kiện (liên hệ)</t>
  </si>
  <si>
    <t xml:space="preserve">Nhận voucher sau sự kiện (liên hệ)</t>
  </si>
  <si>
    <t xml:space="preserve">Anh chị có muốn được diễn giả tư vấn triển khai hệ thống Marketing Automation không?</t>
  </si>
  <si>
    <t xml:space="preserve">*Mức độ hài lòng của anh/chị về hội thảo (đánh giá theo thang điểm từ 1-5)</t>
  </si>
  <si>
    <t xml:space="preserve">*Anh/chị đánh giá tính hữu ích từ nội dung chia sẻ bởi diễn giả Đỗ Quốc Việt Anh thế nào? (Mời anh/chị đánh giá theo thang điểm từ 1-5)</t>
  </si>
  <si>
    <t xml:space="preserve">*Anh/chị đánh giá tính hữu ích từ nội dung chia sẻ bởi diễn giả Trần Trung thế nào? (Mời anh/chị đánh giá theo thang điểm từ 1-5)</t>
  </si>
  <si>
    <t xml:space="preserve">*Góp ý của anh/chị về hội thảo </t>
  </si>
  <si>
    <t xml:space="preserve">Những chủ đề nào hoặc vấn đề nào anh/ chị mong muốn được nghe chia sẻ trong chương trình tiếp theo?</t>
  </si>
  <si>
    <t xml:space="preserve">Văn phòng mời</t>
  </si>
  <si>
    <t xml:space="preserve">Nguồn Marketing mới nhất</t>
  </si>
  <si>
    <t xml:space="preserve">Mã số thuế</t>
  </si>
  <si>
    <t xml:space="preserve">Hội thảo và sự kiện</t>
  </si>
  <si>
    <t xml:space="preserve">Vinh</t>
  </si>
  <si>
    <t xml:space="preserve">0899296319</t>
  </si>
  <si>
    <t xml:space="preserve">vinhneumedia@gmail.com</t>
  </si>
  <si>
    <t xml:space="preserve">Cá nhân</t>
  </si>
  <si>
    <t xml:space="preserve">Truyền thông</t>
  </si>
  <si>
    <t xml:space="preserve">Hà Nội</t>
  </si>
  <si>
    <t xml:space="preserve">Chủ doanh nghiệp</t>
  </si>
  <si>
    <t xml:space="preserve">Có. Tư vấn cho tôi</t>
  </si>
  <si>
    <t xml:space="preserve">Có. Tôi muốn nhận voucher</t>
  </si>
  <si>
    <t xml:space="preserve">Không rõ nguồn</t>
  </si>
  <si>
    <t xml:space="preserve">Lê Thị Thu Uyên</t>
  </si>
  <si>
    <t xml:space="preserve">0901474962</t>
  </si>
  <si>
    <t xml:space="preserve">uyenvy060201@gmail.com</t>
  </si>
  <si>
    <t xml:space="preserve">Pan Happy</t>
  </si>
  <si>
    <t xml:space="preserve">Sức khỏe, lối sống</t>
  </si>
  <si>
    <t xml:space="preserve">Hồ Chí Minh</t>
  </si>
  <si>
    <t xml:space="preserve">Nhân viên Marketing</t>
  </si>
  <si>
    <t xml:space="preserve">.</t>
  </si>
  <si>
    <t xml:space="preserve">Z</t>
  </si>
  <si>
    <t xml:space="preserve">Phòng Marketing</t>
  </si>
  <si>
    <t xml:space="preserve">Vũ Diệu Thúy</t>
  </si>
  <si>
    <t xml:space="preserve">0918897791</t>
  </si>
  <si>
    <t xml:space="preserve">Dieuthuyvu0512@gmail.com</t>
  </si>
  <si>
    <t xml:space="preserve">Kinh doanh tự do</t>
  </si>
  <si>
    <t xml:space="preserve">Thương mại điện tử</t>
  </si>
  <si>
    <t xml:space="preserve">Thêm case study thực tế Misa đã hỗ trợ KH </t>
  </si>
  <si>
    <t xml:space="preserve">Hồ Hoàng Chương</t>
  </si>
  <si>
    <t xml:space="preserve">0967990607</t>
  </si>
  <si>
    <t xml:space="preserve">hoangchuong83@gmail.com</t>
  </si>
  <si>
    <t xml:space="preserve">Khongnho</t>
  </si>
  <si>
    <t xml:space="preserve">IT</t>
  </si>
  <si>
    <t xml:space="preserve">Đồng Nai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</si>
</sst>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5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2" t="str">
        <f aca="false">IFERROR(__xludf.dummyfunction("""COMPUTED_VALUE"""),"Phamviet")</f>
        <v>Phamviet</v>
      </c>
      <c r="B2" s="2" t="str">
        <f aca="false">IFERROR(__xludf.dummyfunction("""COMPUTED_VALUE"""),"0906179979")</f>
        <v>0906179979</v>
      </c>
      <c r="C2" s="2" t="str">
        <f aca="false">IFERROR(__xludf.dummyfunction("""COMPUTED_VALUE"""),"phamviet147@gmail.com")</f>
        <v>phamviet147@gmail.com</v>
      </c>
      <c r="D2" s="2" t="str">
        <f aca="false">IFERROR(__xludf.dummyfunction("""COMPUTED_VALUE"""),"Afti")</f>
        <v>Afti</v>
      </c>
      <c r="E2" s="2"/>
      <c r="F2" s="2" t="str">
        <f aca="false">IFERROR(__xludf.dummyfunction("""COMPUTED_VALUE"""),"Nn")</f>
        <v>Nn</v>
      </c>
      <c r="G2" s="2" t="str">
        <f aca="false">IFERROR(__xludf.dummyfunction("""COMPUTED_VALUE"""),"Hồ Chí Minh")</f>
        <v>Hồ Chí Minh</v>
      </c>
      <c r="H2" s="2" t="str">
        <f aca="false">IFERROR(__xludf.dummyfunction("""COMPUTED_VALUE"""),"Chủ doanh nghiệp")</f>
        <v>Chủ doanh nghiệp</v>
      </c>
      <c r="I2" s="2" t="str">
        <f aca="false">IFERROR(__xludf.dummyfunction("""COMPUTED_VALUE"""),"Có. Tư vấn cho tôi")</f>
        <v>Có. Tư vấn cho tôi</v>
      </c>
      <c r="J2" s="2" t="str">
        <f aca="false">IFERROR(__xludf.dummyfunction("""COMPUTED_VALUE"""),"Không. Tôi chưa có nhu cầu")</f>
        <v>Không. Tôi chưa có nhu cầu</v>
      </c>
      <c r="K2" s="2" t="str">
        <f aca="false">IFERROR(__xludf.dummyfunction("""COMPUTED_VALUE"""),"Có. Tư vấn cho tôi")</f>
        <v>Có. Tư vấn cho tôi</v>
      </c>
      <c r="L2" s="2" t="n">
        <f aca="false">IFERROR(__xludf.dummyfunction("""COMPUTED_VALUE"""),5)</f>
        <v>5</v>
      </c>
      <c r="M2" s="2" t="n">
        <f aca="false">IFERROR(__xludf.dummyfunction("""COMPUTED_VALUE"""),5)</f>
        <v>5</v>
      </c>
      <c r="N2" s="2" t="n">
        <f aca="false">IFERROR(__xludf.dummyfunction("""COMPUTED_VALUE"""),5)</f>
        <v>5</v>
      </c>
      <c r="O2" s="2"/>
      <c r="P2" s="2"/>
      <c r="Q2" s="2" t="str">
        <f aca="false">IFERROR(__xludf.dummyfunction("""COMPUTED_VALUE"""),"Không rõ nguồn")</f>
        <v>Không rõ nguồn</v>
      </c>
      <c r="R2" s="3" t="s">
        <v>19</v>
      </c>
    </row>
    <row r="3" customFormat="false" ht="13.8" hidden="false" customHeight="false" outlineLevel="0" collapsed="false">
      <c r="A3" s="2" t="str">
        <f aca="false">IFERROR(__xludf.dummyfunction("""COMPUTED_VALUE"""),"Phan Hương")</f>
        <v>Phan Hương</v>
      </c>
      <c r="B3" s="2" t="str">
        <f aca="false">IFERROR(__xludf.dummyfunction("""COMPUTED_VALUE"""),"0379965018")</f>
        <v>0379965018</v>
      </c>
      <c r="C3" s="2" t="str">
        <f aca="false">IFERROR(__xludf.dummyfunction("""COMPUTED_VALUE"""),"Phanhuong@hlcvn.com")</f>
        <v>Phanhuong@hlcvn.com</v>
      </c>
      <c r="D3" s="2" t="str">
        <f aca="false">IFERROR(__xludf.dummyfunction("""COMPUTED_VALUE"""),"CÔNG TY TNHH HCL VIETNAM")</f>
        <v>CÔNG TY TNHH HCL VIETNAM</v>
      </c>
      <c r="E3" s="2" t="str">
        <f aca="false">IFERROR(__xludf.dummyfunction("""COMPUTED_VALUE"""),"0106836651")</f>
        <v>0106836651</v>
      </c>
      <c r="F3" s="2" t="str">
        <f aca="false">IFERROR(__xludf.dummyfunction("""COMPUTED_VALUE"""),"Logistics")</f>
        <v>Logistics</v>
      </c>
      <c r="G3" s="2" t="str">
        <f aca="false">IFERROR(__xludf.dummyfunction("""COMPUTED_VALUE"""),"Hà Nội")</f>
        <v>Hà Nội</v>
      </c>
      <c r="H3" s="2" t="str">
        <f aca="false">IFERROR(__xludf.dummyfunction("""COMPUTED_VALUE"""),"Nhân viên Marketing")</f>
        <v>Nhân viên Marketing</v>
      </c>
      <c r="I3" s="2" t="str">
        <f aca="false">IFERROR(__xludf.dummyfunction("""COMPUTED_VALUE"""),"Có. Tư vấn cho tôi")</f>
        <v>Có. Tư vấn cho tôi</v>
      </c>
      <c r="J3" s="2" t="str">
        <f aca="false">IFERROR(__xludf.dummyfunction("""COMPUTED_VALUE"""),"Không. Tôi chưa có nhu cầu")</f>
        <v>Không. Tôi chưa có nhu cầu</v>
      </c>
      <c r="K3" s="2" t="str">
        <f aca="false">IFERROR(__xludf.dummyfunction("""COMPUTED_VALUE"""),"Có. Tư vấn cho tôi")</f>
        <v>Có. Tư vấn cho tôi</v>
      </c>
      <c r="L3" s="2" t="n">
        <f aca="false">IFERROR(__xludf.dummyfunction("""COMPUTED_VALUE"""),4)</f>
        <v>4</v>
      </c>
      <c r="M3" s="2" t="n">
        <f aca="false">IFERROR(__xludf.dummyfunction("""COMPUTED_VALUE"""),4)</f>
        <v>4</v>
      </c>
      <c r="N3" s="2" t="n">
        <f aca="false">IFERROR(__xludf.dummyfunction("""COMPUTED_VALUE"""),5)</f>
        <v>5</v>
      </c>
      <c r="O3" s="2" t="str">
        <f aca="false">IFERROR(__xludf.dummyfunction("""COMPUTED_VALUE"""),"Không")</f>
        <v>Không</v>
      </c>
      <c r="P3" s="2"/>
      <c r="Q3" s="2" t="str">
        <f aca="false">IFERROR(__xludf.dummyfunction("""COMPUTED_VALUE"""),"Phòng Marketing")</f>
        <v>Phòng Marketing</v>
      </c>
      <c r="R3" s="3" t="s">
        <v>19</v>
      </c>
    </row>
    <row r="4" customFormat="false" ht="13.8" hidden="false" customHeight="false" outlineLevel="0" collapsed="false">
      <c r="A4" s="2" t="str">
        <f aca="false">IFERROR(__xludf.dummyfunction("""COMPUTED_VALUE"""),"Nguyễn Thuý Hà")</f>
        <v>Nguyễn Thuý Hà</v>
      </c>
      <c r="B4" s="2" t="str">
        <f aca="false">IFERROR(__xludf.dummyfunction("""COMPUTED_VALUE"""),"0976658887")</f>
        <v>0976658887</v>
      </c>
      <c r="C4" s="2" t="str">
        <f aca="false">IFERROR(__xludf.dummyfunction("""COMPUTED_VALUE"""),"nguyenthuyha.hn@gmail.com")</f>
        <v>nguyenthuyha.hn@gmail.com</v>
      </c>
      <c r="D4" s="2" t="str">
        <f aca="false">IFERROR(__xludf.dummyfunction("""COMPUTED_VALUE"""),"CÔNG TY TNHH PSA-VIETNAM")</f>
        <v>CÔNG TY TNHH PSA-VIETNAM</v>
      </c>
      <c r="E4" s="2" t="str">
        <f aca="false">IFERROR(__xludf.dummyfunction("""COMPUTED_VALUE"""),"0107716325")</f>
        <v>0107716325</v>
      </c>
      <c r="F4" s="2" t="str">
        <f aca="false">IFERROR(__xludf.dummyfunction("""COMPUTED_VALUE"""),"Dịch vụ quản lý toà nhà")</f>
        <v>Dịch vụ quản lý toà nhà</v>
      </c>
      <c r="G4" s="2" t="str">
        <f aca="false">IFERROR(__xludf.dummyfunction("""COMPUTED_VALUE"""),"Hà Nội")</f>
        <v>Hà Nội</v>
      </c>
      <c r="H4" s="2" t="str">
        <f aca="false">IFERROR(__xludf.dummyfunction("""COMPUTED_VALUE"""),"Nhân viên Marketing")</f>
        <v>Nhân viên Marketing</v>
      </c>
      <c r="I4" s="2" t="str">
        <f aca="false">IFERROR(__xludf.dummyfunction("""COMPUTED_VALUE"""),"Có. Tư vấn cho tôi")</f>
        <v>Có. Tư vấn cho tôi</v>
      </c>
      <c r="J4" s="2" t="str">
        <f aca="false">IFERROR(__xludf.dummyfunction("""COMPUTED_VALUE"""),"Không. Tôi chưa có nhu cầu")</f>
        <v>Không. Tôi chưa có nhu cầu</v>
      </c>
      <c r="K4" s="2" t="str">
        <f aca="false">IFERROR(__xludf.dummyfunction("""COMPUTED_VALUE"""),"Có. Tư vấn cho tôi")</f>
        <v>Có. Tư vấn cho tôi</v>
      </c>
      <c r="L4" s="2" t="n">
        <f aca="false">IFERROR(__xludf.dummyfunction("""COMPUTED_VALUE"""),5)</f>
        <v>5</v>
      </c>
      <c r="M4" s="2" t="n">
        <f aca="false">IFERROR(__xludf.dummyfunction("""COMPUTED_VALUE"""),5)</f>
        <v>5</v>
      </c>
      <c r="N4" s="2" t="n">
        <f aca="false">IFERROR(__xludf.dummyfunction("""COMPUTED_VALUE"""),5)</f>
        <v>5</v>
      </c>
      <c r="O4" s="2"/>
      <c r="P4" s="2"/>
      <c r="Q4" s="2" t="str">
        <f aca="false">IFERROR(__xludf.dummyfunction("""COMPUTED_VALUE"""),"Phòng Marketing")</f>
        <v>Phòng Marketing</v>
      </c>
      <c r="R4" s="3" t="s">
        <v>19</v>
      </c>
    </row>
    <row r="5" customFormat="false" ht="13.8" hidden="false" customHeight="false" outlineLevel="0" collapsed="false">
      <c r="A5" s="2" t="str">
        <f aca="false">IFERROR(__xludf.dummyfunction("""COMPUTED_VALUE"""),"Nguyễn Trường Luyện")</f>
        <v>Nguyễn Trường Luyện</v>
      </c>
      <c r="B5" s="2" t="str">
        <f aca="false">IFERROR(__xludf.dummyfunction("""COMPUTED_VALUE"""),"0943889996")</f>
        <v>0943889996</v>
      </c>
      <c r="C5" s="2" t="str">
        <f aca="false">IFERROR(__xludf.dummyfunction("""COMPUTED_VALUE"""),"luyen9999@gmail.com")</f>
        <v>luyen9999@gmail.com</v>
      </c>
      <c r="D5" s="2" t="str">
        <f aca="false">IFERROR(__xludf.dummyfunction("""COMPUTED_VALUE"""),"Công TNHH Tùng Lâm")</f>
        <v>Công TNHH Tùng Lâm</v>
      </c>
      <c r="E5" s="2" t="str">
        <f aca="false">IFERROR(__xludf.dummyfunction("""COMPUTED_VALUE"""),"0100281925")</f>
        <v>0100281925</v>
      </c>
      <c r="F5" s="2" t="str">
        <f aca="false">IFERROR(__xludf.dummyfunction("""COMPUTED_VALUE"""),"BĐS")</f>
        <v>BĐS</v>
      </c>
      <c r="G5" s="2" t="str">
        <f aca="false">IFERROR(__xludf.dummyfunction("""COMPUTED_VALUE"""),"Hà Nội")</f>
        <v>Hà Nội</v>
      </c>
      <c r="H5" s="2" t="str">
        <f aca="false">IFERROR(__xludf.dummyfunction("""COMPUTED_VALUE"""),"Chủ doanh nghiệp")</f>
        <v>Chủ doanh nghiệp</v>
      </c>
      <c r="I5" s="2" t="str">
        <f aca="false">IFERROR(__xludf.dummyfunction("""COMPUTED_VALUE"""),"Không. Tôi chưa có nhu cầu")</f>
        <v>Không. Tôi chưa có nhu cầu</v>
      </c>
      <c r="J5" s="2" t="str">
        <f aca="false">IFERROR(__xludf.dummyfunction("""COMPUTED_VALUE"""),"Có. Tôi muốn nhận voucher")</f>
        <v>Có. Tôi muốn nhận voucher</v>
      </c>
      <c r="K5" s="2" t="str">
        <f aca="false">IFERROR(__xludf.dummyfunction("""COMPUTED_VALUE"""),"Không. Tôi chưa có nhu cầu")</f>
        <v>Không. Tôi chưa có nhu cầu</v>
      </c>
      <c r="L5" s="2" t="n">
        <f aca="false">IFERROR(__xludf.dummyfunction("""COMPUTED_VALUE"""),5)</f>
        <v>5</v>
      </c>
      <c r="M5" s="2" t="n">
        <f aca="false">IFERROR(__xludf.dummyfunction("""COMPUTED_VALUE"""),5)</f>
        <v>5</v>
      </c>
      <c r="N5" s="2" t="n">
        <f aca="false">IFERROR(__xludf.dummyfunction("""COMPUTED_VALUE"""),5)</f>
        <v>5</v>
      </c>
      <c r="O5" s="2" t="str">
        <f aca="false">IFERROR(__xludf.dummyfunction("""COMPUTED_VALUE"""),"Rất tốt")</f>
        <v>Rất tốt</v>
      </c>
      <c r="P5" s="2"/>
      <c r="Q5" s="2" t="str">
        <f aca="false">IFERROR(__xludf.dummyfunction("""COMPUTED_VALUE"""),"Không rõ nguồn")</f>
        <v>Không rõ nguồn</v>
      </c>
      <c r="R5" s="3" t="s">
        <v>19</v>
      </c>
    </row>
    <row r="6" customFormat="false" ht="13.8" hidden="false" customHeight="false" outlineLevel="0" collapsed="false">
      <c r="A6" s="2" t="str">
        <f aca="false">IFERROR(__xludf.dummyfunction("""COMPUTED_VALUE"""),"Thắng Trần")</f>
        <v>Thắng Trần</v>
      </c>
      <c r="B6" s="2" t="str">
        <f aca="false">IFERROR(__xludf.dummyfunction("""COMPUTED_VALUE"""),"0336582446")</f>
        <v>0336582446</v>
      </c>
      <c r="C6" s="2" t="str">
        <f aca="false">IFERROR(__xludf.dummyfunction("""COMPUTED_VALUE"""),"kelvin.thang.it@gmail.com")</f>
        <v>kelvin.thang.it@gmail.com</v>
      </c>
      <c r="D6" s="2" t="str">
        <f aca="false">IFERROR(__xludf.dummyfunction("""COMPUTED_VALUE"""),"CÔNG TY TNHH LONG PHÁT")</f>
        <v>CÔNG TY TNHH LONG PHÁT</v>
      </c>
      <c r="E6" s="2" t="str">
        <f aca="false">IFERROR(__xludf.dummyfunction("""COMPUTED_VALUE"""),"3700685900")</f>
        <v>3700685900</v>
      </c>
      <c r="F6" s="2" t="str">
        <f aca="false">IFERROR(__xludf.dummyfunction("""COMPUTED_VALUE"""),"Kinh Doanh")</f>
        <v>Kinh Doanh</v>
      </c>
      <c r="G6" s="2" t="str">
        <f aca="false">IFERROR(__xludf.dummyfunction("""COMPUTED_VALUE"""),"Hồ Chí Minh")</f>
        <v>Hồ Chí Minh</v>
      </c>
      <c r="H6" s="2" t="str">
        <f aca="false">IFERROR(__xludf.dummyfunction("""COMPUTED_VALUE"""),"Chủ doanh nghiệp")</f>
        <v>Chủ doanh nghiệp</v>
      </c>
      <c r="I6" s="2" t="str">
        <f aca="false">IFERROR(__xludf.dummyfunction("""COMPUTED_VALUE"""),"Không. Tôi chưa có nhu cầu")</f>
        <v>Không. Tôi chưa có nhu cầu</v>
      </c>
      <c r="J6" s="2" t="str">
        <f aca="false">IFERROR(__xludf.dummyfunction("""COMPUTED_VALUE"""),"Có. Tôi muốn nhận voucher")</f>
        <v>Có. Tôi muốn nhận voucher</v>
      </c>
      <c r="K6" s="2" t="str">
        <f aca="false">IFERROR(__xludf.dummyfunction("""COMPUTED_VALUE"""),"Không. Tôi chưa có nhu cầu")</f>
        <v>Không. Tôi chưa có nhu cầu</v>
      </c>
      <c r="L6" s="2" t="n">
        <f aca="false">IFERROR(__xludf.dummyfunction("""COMPUTED_VALUE"""),3)</f>
        <v>3</v>
      </c>
      <c r="M6" s="2" t="n">
        <f aca="false">IFERROR(__xludf.dummyfunction("""COMPUTED_VALUE"""),5)</f>
        <v>5</v>
      </c>
      <c r="N6" s="2" t="n">
        <f aca="false">IFERROR(__xludf.dummyfunction("""COMPUTED_VALUE"""),5)</f>
        <v>5</v>
      </c>
      <c r="O6" s="2" t="str">
        <f aca="false">IFERROR(__xludf.dummyfunction("""COMPUTED_VALUE"""),"ok ")</f>
        <v>ok </v>
      </c>
      <c r="P6" s="2"/>
      <c r="Q6" s="2" t="str">
        <f aca="false">IFERROR(__xludf.dummyfunction("""COMPUTED_VALUE"""),"Phòng Marketing")</f>
        <v>Phòng Marketing</v>
      </c>
      <c r="R6" s="3" t="s">
        <v>19</v>
      </c>
    </row>
    <row r="7" customFormat="false" ht="13.8" hidden="false" customHeight="false" outlineLevel="0" collapsed="false">
      <c r="A7" s="2" t="str">
        <f aca="false">IFERROR(__xludf.dummyfunction("""COMPUTED_VALUE"""),"Nguyễn Thu Hương ")</f>
        <v>Nguyễn Thu Hương </v>
      </c>
      <c r="B7" s="2" t="str">
        <f aca="false">IFERROR(__xludf.dummyfunction("""COMPUTED_VALUE"""),"0326254324")</f>
        <v>0326254324</v>
      </c>
      <c r="C7" s="2" t="str">
        <f aca="false">IFERROR(__xludf.dummyfunction("""COMPUTED_VALUE"""),"nguyenthuhuong14081998@gmail.com")</f>
        <v>nguyenthuhuong14081998@gmail.com</v>
      </c>
      <c r="D7" s="2" t="str">
        <f aca="false">IFERROR(__xludf.dummyfunction("""COMPUTED_VALUE"""),"CÔNG TY TNHH MINH ANH")</f>
        <v>CÔNG TY TNHH MINH ANH</v>
      </c>
      <c r="E7" s="2" t="str">
        <f aca="false">IFERROR(__xludf.dummyfunction("""COMPUTED_VALUE"""),"0302090257")</f>
        <v>0302090257</v>
      </c>
      <c r="F7" s="2" t="str">
        <f aca="false">IFERROR(__xludf.dummyfunction("""COMPUTED_VALUE"""),"Thời trang ")</f>
        <v>Thời trang </v>
      </c>
      <c r="G7" s="2" t="str">
        <f aca="false">IFERROR(__xludf.dummyfunction("""COMPUTED_VALUE"""),"Thanh Hoá")</f>
        <v>Thanh Hoá</v>
      </c>
      <c r="H7" s="2" t="str">
        <f aca="false">IFERROR(__xludf.dummyfunction("""COMPUTED_VALUE"""),"Giám đốc/ Trưởng phòng Marketing")</f>
        <v>Giám đốc/ Trưởng phòng Marketing</v>
      </c>
      <c r="I7" s="2" t="str">
        <f aca="false">IFERROR(__xludf.dummyfunction("""COMPUTED_VALUE"""),"Không. Tôi chưa có nhu cầu")</f>
        <v>Không. Tôi chưa có nhu cầu</v>
      </c>
      <c r="J7" s="2" t="str">
        <f aca="false">IFERROR(__xludf.dummyfunction("""COMPUTED_VALUE"""),"Có. Tôi muốn nhận voucher")</f>
        <v>Có. Tôi muốn nhận voucher</v>
      </c>
      <c r="K7" s="2" t="str">
        <f aca="false">IFERROR(__xludf.dummyfunction("""COMPUTED_VALUE"""),"Không. Tôi chưa có nhu cầu")</f>
        <v>Không. Tôi chưa có nhu cầu</v>
      </c>
      <c r="L7" s="2" t="n">
        <f aca="false">IFERROR(__xludf.dummyfunction("""COMPUTED_VALUE"""),4)</f>
        <v>4</v>
      </c>
      <c r="M7" s="2" t="n">
        <f aca="false">IFERROR(__xludf.dummyfunction("""COMPUTED_VALUE"""),5)</f>
        <v>5</v>
      </c>
      <c r="N7" s="2" t="n">
        <f aca="false">IFERROR(__xludf.dummyfunction("""COMPUTED_VALUE"""),5)</f>
        <v>5</v>
      </c>
      <c r="O7" s="2" t="str">
        <f aca="false">IFERROR(__xludf.dummyfunction("""COMPUTED_VALUE"""),"Không có")</f>
        <v>Không có</v>
      </c>
      <c r="P7" s="2"/>
      <c r="Q7" s="2" t="str">
        <f aca="false">IFERROR(__xludf.dummyfunction("""COMPUTED_VALUE"""),"Không rõ nguồn")</f>
        <v>Không rõ nguồn</v>
      </c>
      <c r="R7" s="3" t="s">
        <v>19</v>
      </c>
    </row>
    <row r="8" customFormat="false" ht="13.8" hidden="false" customHeight="false" outlineLevel="0" collapsed="false">
      <c r="A8" s="2" t="str">
        <f aca="false">IFERROR(__xludf.dummyfunction("""COMPUTED_VALUE"""),"Nguyễn Tuấn")</f>
        <v>Nguyễn Tuấn</v>
      </c>
      <c r="B8" s="2" t="str">
        <f aca="false">IFERROR(__xludf.dummyfunction("""COMPUTED_VALUE"""),"0901990598")</f>
        <v>0901990598</v>
      </c>
      <c r="C8" s="2" t="str">
        <f aca="false">IFERROR(__xludf.dummyfunction("""COMPUTED_VALUE"""),"nlat1989@gmail.com")</f>
        <v>nlat1989@gmail.com</v>
      </c>
      <c r="D8" s="2" t="str">
        <f aca="false">IFERROR(__xludf.dummyfunction("""COMPUTED_VALUE"""),"Công ty CP Công Nghiệp MECI")</f>
        <v>Công ty CP Công Nghiệp MECI</v>
      </c>
      <c r="E8" s="2" t="str">
        <f aca="false">IFERROR(__xludf.dummyfunction("""COMPUTED_VALUE"""),"0312569553")</f>
        <v>0312569553</v>
      </c>
      <c r="F8" s="2" t="str">
        <f aca="false">IFERROR(__xludf.dummyfunction("""COMPUTED_VALUE"""),"màn nhựa pvc")</f>
        <v>màn nhựa pvc</v>
      </c>
      <c r="G8" s="2" t="str">
        <f aca="false">IFERROR(__xludf.dummyfunction("""COMPUTED_VALUE"""),"Hồ Chí Minh")</f>
        <v>Hồ Chí Minh</v>
      </c>
      <c r="H8" s="2" t="str">
        <f aca="false">IFERROR(__xludf.dummyfunction("""COMPUTED_VALUE"""),"Giám đốc/ Trưởng phòng Marketing")</f>
        <v>Giám đốc/ Trưởng phòng Marketing</v>
      </c>
      <c r="I8" s="2" t="str">
        <f aca="false">IFERROR(__xludf.dummyfunction("""COMPUTED_VALUE"""),"Không. Tôi chưa có nhu cầu")</f>
        <v>Không. Tôi chưa có nhu cầu</v>
      </c>
      <c r="J8" s="2" t="str">
        <f aca="false">IFERROR(__xludf.dummyfunction("""COMPUTED_VALUE"""),"Có. Tôi muốn nhận voucher")</f>
        <v>Có. Tôi muốn nhận voucher</v>
      </c>
      <c r="K8" s="2" t="str">
        <f aca="false">IFERROR(__xludf.dummyfunction("""COMPUTED_VALUE"""),"Có. Tư vấn cho tôi")</f>
        <v>Có. Tư vấn cho tôi</v>
      </c>
      <c r="L8" s="2" t="n">
        <f aca="false">IFERROR(__xludf.dummyfunction("""COMPUTED_VALUE"""),4)</f>
        <v>4</v>
      </c>
      <c r="M8" s="2" t="n">
        <f aca="false">IFERROR(__xludf.dummyfunction("""COMPUTED_VALUE"""),4)</f>
        <v>4</v>
      </c>
      <c r="N8" s="2" t="n">
        <f aca="false">IFERROR(__xludf.dummyfunction("""COMPUTED_VALUE"""),4)</f>
        <v>4</v>
      </c>
      <c r="O8" s="2" t="str">
        <f aca="false">IFERROR(__xludf.dummyfunction("""COMPUTED_VALUE"""),"tốt")</f>
        <v>tốt</v>
      </c>
      <c r="P8" s="2"/>
      <c r="Q8" s="2" t="str">
        <f aca="false">IFERROR(__xludf.dummyfunction("""COMPUTED_VALUE"""),"Không rõ nguồn")</f>
        <v>Không rõ nguồn</v>
      </c>
      <c r="R8" s="3" t="s">
        <v>19</v>
      </c>
    </row>
    <row r="9" customFormat="false" ht="13.8" hidden="false" customHeight="false" outlineLevel="0" collapsed="false">
      <c r="A9" s="2" t="str">
        <f aca="false">IFERROR(__xludf.dummyfunction("""COMPUTED_VALUE"""),"Lưu Hồng Thuý")</f>
        <v>Lưu Hồng Thuý</v>
      </c>
      <c r="B9" s="2" t="str">
        <f aca="false">IFERROR(__xludf.dummyfunction("""COMPUTED_VALUE"""),"0912169219")</f>
        <v>0912169219</v>
      </c>
      <c r="C9" s="2" t="str">
        <f aca="false">IFERROR(__xludf.dummyfunction("""COMPUTED_VALUE"""),"thuylh@meeyland.com")</f>
        <v>thuylh@meeyland.com</v>
      </c>
      <c r="D9" s="2" t="str">
        <f aca="false">IFERROR(__xludf.dummyfunction("""COMPUTED_VALUE"""),"Công ty Cổ phần Tập đoàn Meey Land")</f>
        <v>Công ty Cổ phần Tập đoàn Meey Land</v>
      </c>
      <c r="E9" s="2"/>
      <c r="F9" s="2" t="str">
        <f aca="false">IFERROR(__xludf.dummyfunction("""COMPUTED_VALUE"""),"Công nghệ Bất động sản")</f>
        <v>Công nghệ Bất động sản</v>
      </c>
      <c r="G9" s="2" t="str">
        <f aca="false">IFERROR(__xludf.dummyfunction("""COMPUTED_VALUE"""),"Hà Nội")</f>
        <v>Hà Nội</v>
      </c>
      <c r="H9" s="2" t="str">
        <f aca="false">IFERROR(__xludf.dummyfunction("""COMPUTED_VALUE"""),"Nhân viên Marketing")</f>
        <v>Nhân viên Marketing</v>
      </c>
      <c r="I9" s="2" t="str">
        <f aca="false">IFERROR(__xludf.dummyfunction("""COMPUTED_VALUE"""),"Không. Tôi chưa có nhu cầu")</f>
        <v>Không. Tôi chưa có nhu cầu</v>
      </c>
      <c r="J9" s="2" t="str">
        <f aca="false">IFERROR(__xludf.dummyfunction("""COMPUTED_VALUE"""),"Có. Tôi muốn nhận voucher")</f>
        <v>Có. Tôi muốn nhận voucher</v>
      </c>
      <c r="K9" s="2" t="str">
        <f aca="false">IFERROR(__xludf.dummyfunction("""COMPUTED_VALUE"""),"Không. Tôi chưa có nhu cầu")</f>
        <v>Không. Tôi chưa có nhu cầu</v>
      </c>
      <c r="L9" s="2" t="n">
        <f aca="false">IFERROR(__xludf.dummyfunction("""COMPUTED_VALUE"""),5)</f>
        <v>5</v>
      </c>
      <c r="M9" s="2" t="n">
        <f aca="false">IFERROR(__xludf.dummyfunction("""COMPUTED_VALUE"""),5)</f>
        <v>5</v>
      </c>
      <c r="N9" s="2" t="n">
        <f aca="false">IFERROR(__xludf.dummyfunction("""COMPUTED_VALUE"""),5)</f>
        <v>5</v>
      </c>
      <c r="O9" s="2" t="str">
        <f aca="false">IFERROR(__xludf.dummyfunction("""COMPUTED_VALUE"""),"Tôi hài lòng về buổi hội thảo hôm nay")</f>
        <v>Tôi hài lòng về buổi hội thảo hôm nay</v>
      </c>
      <c r="P9" s="2"/>
      <c r="Q9" s="2" t="str">
        <f aca="false">IFERROR(__xludf.dummyfunction("""COMPUTED_VALUE"""),"Phòng Marketing")</f>
        <v>Phòng Marketing</v>
      </c>
      <c r="R9" s="3" t="s">
        <v>19</v>
      </c>
    </row>
    <row r="10" customFormat="false" ht="13.8" hidden="false" customHeight="false" outlineLevel="0" collapsed="false">
      <c r="A10" s="2" t="str">
        <f aca="false">IFERROR(__xludf.dummyfunction("""COMPUTED_VALUE"""),"Trần Thị Thảo Anh ")</f>
        <v>Trần Thị Thảo Anh </v>
      </c>
      <c r="B10" s="2" t="str">
        <f aca="false">IFERROR(__xludf.dummyfunction("""COMPUTED_VALUE"""),"0976799860")</f>
        <v>0976799860</v>
      </c>
      <c r="C10" s="2" t="str">
        <f aca="false">IFERROR(__xludf.dummyfunction("""COMPUTED_VALUE"""),"tranthaoanh49hat@gmail.com")</f>
        <v>tranthaoanh49hat@gmail.com</v>
      </c>
      <c r="D10" s="2" t="str">
        <f aca="false">IFERROR(__xludf.dummyfunction("""COMPUTED_VALUE"""),"Công ty cổ phần thương mại và dịch vụ du lịch Vn travel ")</f>
        <v>Công ty cổ phần thương mại và dịch vụ du lịch Vn travel </v>
      </c>
      <c r="E10" s="2" t="str">
        <f aca="false">IFERROR(__xludf.dummyfunction("""COMPUTED_VALUE"""),"0108886908")</f>
        <v>0108886908</v>
      </c>
      <c r="F10" s="2" t="str">
        <f aca="false">IFERROR(__xludf.dummyfunction("""COMPUTED_VALUE"""),"Dịch vụ du lịch ")</f>
        <v>Dịch vụ du lịch </v>
      </c>
      <c r="G10" s="2" t="str">
        <f aca="false">IFERROR(__xludf.dummyfunction("""COMPUTED_VALUE"""),"Hà Nội")</f>
        <v>Hà Nội</v>
      </c>
      <c r="H10" s="2" t="str">
        <f aca="false">IFERROR(__xludf.dummyfunction("""COMPUTED_VALUE"""),"Nhân viên Marketing")</f>
        <v>Nhân viên Marketing</v>
      </c>
      <c r="I10" s="2" t="str">
        <f aca="false">IFERROR(__xludf.dummyfunction("""COMPUTED_VALUE"""),"Không. Tôi chưa có nhu cầu")</f>
        <v>Không. Tôi chưa có nhu cầu</v>
      </c>
      <c r="J10" s="2" t="str">
        <f aca="false">IFERROR(__xludf.dummyfunction("""COMPUTED_VALUE"""),"Có. Tôi muốn nhận voucher")</f>
        <v>Có. Tôi muốn nhận voucher</v>
      </c>
      <c r="K10" s="2" t="str">
        <f aca="false">IFERROR(__xludf.dummyfunction("""COMPUTED_VALUE"""),"Không. Tôi chưa có nhu cầu")</f>
        <v>Không. Tôi chưa có nhu cầu</v>
      </c>
      <c r="L10" s="2" t="n">
        <f aca="false">IFERROR(__xludf.dummyfunction("""COMPUTED_VALUE"""),4)</f>
        <v>4</v>
      </c>
      <c r="M10" s="2" t="n">
        <f aca="false">IFERROR(__xludf.dummyfunction("""COMPUTED_VALUE"""),4)</f>
        <v>4</v>
      </c>
      <c r="N10" s="2" t="n">
        <f aca="false">IFERROR(__xludf.dummyfunction("""COMPUTED_VALUE"""),4)</f>
        <v>4</v>
      </c>
      <c r="O10" s="2"/>
      <c r="P10" s="2"/>
      <c r="Q10" s="2" t="str">
        <f aca="false">IFERROR(__xludf.dummyfunction("""COMPUTED_VALUE"""),"Phòng Marketing")</f>
        <v>Phòng Marketing</v>
      </c>
      <c r="R10" s="3" t="s">
        <v>19</v>
      </c>
    </row>
    <row r="11" customFormat="false" ht="13.8" hidden="false" customHeight="false" outlineLevel="0" collapsed="false">
      <c r="A11" s="2" t="str">
        <f aca="false">IFERROR(__xludf.dummyfunction("""COMPUTED_VALUE"""),"Phương Oanh")</f>
        <v>Phương Oanh</v>
      </c>
      <c r="B11" s="2" t="str">
        <f aca="false">IFERROR(__xludf.dummyfunction("""COMPUTED_VALUE"""),"0833762817")</f>
        <v>0833762817</v>
      </c>
      <c r="C11" s="2" t="str">
        <f aca="false">IFERROR(__xludf.dummyfunction("""COMPUTED_VALUE"""),"msoanhphuong@gmail.com")</f>
        <v>msoanhphuong@gmail.com</v>
      </c>
      <c r="D11" s="2" t="str">
        <f aca="false">IFERROR(__xludf.dummyfunction("""COMPUTED_VALUE"""),"Phương Oanh")</f>
        <v>Phương Oanh</v>
      </c>
      <c r="E11" s="2"/>
      <c r="F11" s="2" t="str">
        <f aca="false">IFERROR(__xludf.dummyfunction("""COMPUTED_VALUE"""),"Giặt sấy")</f>
        <v>Giặt sấy</v>
      </c>
      <c r="G11" s="2" t="str">
        <f aca="false">IFERROR(__xludf.dummyfunction("""COMPUTED_VALUE"""),"Hồ Chí Minh")</f>
        <v>Hồ Chí Minh</v>
      </c>
      <c r="H11" s="2" t="str">
        <f aca="false">IFERROR(__xludf.dummyfunction("""COMPUTED_VALUE"""),"Chủ doanh nghiệp")</f>
        <v>Chủ doanh nghiệp</v>
      </c>
      <c r="I11" s="2" t="str">
        <f aca="false">IFERROR(__xludf.dummyfunction("""COMPUTED_VALUE"""),"Có. Tư vấn cho tôi")</f>
        <v>Có. Tư vấn cho tôi</v>
      </c>
      <c r="J11" s="2" t="str">
        <f aca="false">IFERROR(__xludf.dummyfunction("""COMPUTED_VALUE"""),"Không. Tôi chưa có nhu cầu")</f>
        <v>Không. Tôi chưa có nhu cầu</v>
      </c>
      <c r="K11" s="2" t="str">
        <f aca="false">IFERROR(__xludf.dummyfunction("""COMPUTED_VALUE"""),"Không. Tôi chưa có nhu cầu")</f>
        <v>Không. Tôi chưa có nhu cầu</v>
      </c>
      <c r="L11" s="2" t="n">
        <f aca="false">IFERROR(__xludf.dummyfunction("""COMPUTED_VALUE"""),5)</f>
        <v>5</v>
      </c>
      <c r="M11" s="2" t="n">
        <f aca="false">IFERROR(__xludf.dummyfunction("""COMPUTED_VALUE"""),5)</f>
        <v>5</v>
      </c>
      <c r="N11" s="2" t="n">
        <f aca="false">IFERROR(__xludf.dummyfunction("""COMPUTED_VALUE"""),5)</f>
        <v>5</v>
      </c>
      <c r="O11" s="2"/>
      <c r="P11" s="2"/>
      <c r="Q11" s="2" t="str">
        <f aca="false">IFERROR(__xludf.dummyfunction("""COMPUTED_VALUE"""),"Phòng Marketing")</f>
        <v>Phòng Marketing</v>
      </c>
      <c r="R11" s="3" t="s">
        <v>19</v>
      </c>
    </row>
    <row r="12" customFormat="false" ht="13.8" hidden="false" customHeight="false" outlineLevel="0" collapsed="false">
      <c r="A12" s="2" t="s">
        <v>20</v>
      </c>
      <c r="B12" s="2" t="s">
        <v>21</v>
      </c>
      <c r="C12" s="2" t="s">
        <v>22</v>
      </c>
      <c r="D12" s="2" t="s">
        <v>23</v>
      </c>
      <c r="F12" s="2" t="s">
        <v>24</v>
      </c>
      <c r="G12" s="2" t="s">
        <v>25</v>
      </c>
      <c r="H12" s="2" t="s">
        <v>26</v>
      </c>
      <c r="I12" s="2" t="s">
        <v>27</v>
      </c>
      <c r="J12" s="2" t="s">
        <v>28</v>
      </c>
      <c r="K12" s="2" t="s">
        <v>27</v>
      </c>
      <c r="L12" s="2" t="n">
        <v>5</v>
      </c>
      <c r="M12" s="2" t="n">
        <v>5</v>
      </c>
      <c r="N12" s="2" t="n">
        <v>5</v>
      </c>
      <c r="Q12" s="2" t="s">
        <v>29</v>
      </c>
      <c r="R12" s="3" t="s">
        <v>19</v>
      </c>
    </row>
    <row r="13" customFormat="false" ht="13.8" hidden="false" customHeight="false" outlineLevel="0" collapsed="false">
      <c r="A13" s="2" t="s">
        <v>30</v>
      </c>
      <c r="B13" s="2" t="s">
        <v>31</v>
      </c>
      <c r="C13" s="2" t="s">
        <v>32</v>
      </c>
      <c r="D13" s="2" t="s">
        <v>33</v>
      </c>
      <c r="F13" s="2" t="s">
        <v>34</v>
      </c>
      <c r="G13" s="2" t="s">
        <v>35</v>
      </c>
      <c r="H13" s="2" t="s">
        <v>36</v>
      </c>
      <c r="I13" s="2" t="s">
        <v>27</v>
      </c>
      <c r="J13" s="2" t="s">
        <v>28</v>
      </c>
      <c r="K13" s="2" t="s">
        <v>27</v>
      </c>
      <c r="L13" s="2" t="n">
        <v>5</v>
      </c>
      <c r="M13" s="2" t="n">
        <v>5</v>
      </c>
      <c r="N13" s="2" t="n">
        <v>5</v>
      </c>
      <c r="O13" s="2" t="s">
        <v>37</v>
      </c>
      <c r="P13" s="2" t="s">
        <v>38</v>
      </c>
      <c r="Q13" s="2" t="s">
        <v>39</v>
      </c>
      <c r="R13" s="3" t="s">
        <v>19</v>
      </c>
    </row>
    <row r="14" customFormat="false" ht="13.8" hidden="false" customHeight="false" outlineLevel="0" collapsed="false">
      <c r="A14" s="2" t="s">
        <v>40</v>
      </c>
      <c r="B14" s="2" t="s">
        <v>41</v>
      </c>
      <c r="C14" s="2" t="s">
        <v>42</v>
      </c>
      <c r="D14" s="2" t="s">
        <v>43</v>
      </c>
      <c r="F14" s="2" t="s">
        <v>44</v>
      </c>
      <c r="G14" s="2" t="s">
        <v>25</v>
      </c>
      <c r="H14" s="2" t="s">
        <v>36</v>
      </c>
      <c r="I14" s="2" t="s">
        <v>27</v>
      </c>
      <c r="J14" s="2" t="s">
        <v>28</v>
      </c>
      <c r="K14" s="2" t="s">
        <v>27</v>
      </c>
      <c r="L14" s="2" t="n">
        <v>3</v>
      </c>
      <c r="M14" s="2" t="n">
        <v>3</v>
      </c>
      <c r="N14" s="2" t="n">
        <v>3</v>
      </c>
      <c r="O14" s="2" t="s">
        <v>45</v>
      </c>
      <c r="Q14" s="2" t="s">
        <v>39</v>
      </c>
      <c r="R14" s="3" t="s">
        <v>19</v>
      </c>
    </row>
    <row r="15" customFormat="false" ht="13.8" hidden="false" customHeight="false" outlineLevel="0" collapsed="false">
      <c r="A15" s="2" t="s">
        <v>46</v>
      </c>
      <c r="B15" s="2" t="s">
        <v>47</v>
      </c>
      <c r="C15" s="2" t="s">
        <v>48</v>
      </c>
      <c r="D15" s="2" t="s">
        <v>49</v>
      </c>
      <c r="F15" s="2" t="s">
        <v>50</v>
      </c>
      <c r="G15" s="2" t="s">
        <v>51</v>
      </c>
      <c r="H15" s="2" t="s">
        <v>36</v>
      </c>
      <c r="I15" s="2" t="s">
        <v>27</v>
      </c>
      <c r="J15" s="2" t="s">
        <v>28</v>
      </c>
      <c r="K15" s="2" t="s">
        <v>27</v>
      </c>
      <c r="L15" s="2" t="n">
        <v>4</v>
      </c>
      <c r="M15" s="2" t="n">
        <v>4</v>
      </c>
      <c r="N15" s="2" t="n">
        <v>4</v>
      </c>
      <c r="Q15" s="2" t="s">
        <v>39</v>
      </c>
      <c r="R15" s="3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2022-08-26T10:30:48Z</dcterms:created>
  <dc:creator/>
  <dc:description/>
  <dc:language>en-US</dc:language>
  <cp:lastModifiedBy/>
  <dcterms:modified xsi:type="dcterms:W3CDTF">2022-08-26T10:31:11Z</dcterms:modified>
  <cp:revision>1</cp:revision>
  <dc:subject/>
  <dc:title/>
</cp:coreProperties>
</file>