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igef\Documents\Projeto de Custos\"/>
    </mc:Choice>
  </mc:AlternateContent>
  <bookViews>
    <workbookView xWindow="0" yWindow="0" windowWidth="20490" windowHeight="7755" activeTab="1"/>
  </bookViews>
  <sheets>
    <sheet name="Plan1" sheetId="1" r:id="rId1"/>
    <sheet name="Plan2" sheetId="2" r:id="rId2"/>
    <sheet name="Plan3" sheetId="3" r:id="rId3"/>
    <sheet name="Plan4" sheetId="4" r:id="rId4"/>
  </sheets>
  <definedNames>
    <definedName name="Done_Days">Plan2!$D$11</definedName>
    <definedName name="Done_Days2">Plan3!$D$11</definedName>
    <definedName name="Done_Days3">Plan4!$D$11</definedName>
    <definedName name="DoneDays" localSheetId="1">Plan2!$D$13</definedName>
    <definedName name="DoneDays" localSheetId="2">Plan3!$D$11</definedName>
    <definedName name="DoneDays" localSheetId="3">Plan4!$D$11</definedName>
    <definedName name="Implementation_Days">Plan2!$B$9</definedName>
    <definedName name="Implementation_Days2">Plan3!$B$9</definedName>
    <definedName name="Implementation_Days3">Plan4!$B$9</definedName>
    <definedName name="ImplementationDays" localSheetId="1">Plan2!$B$9</definedName>
    <definedName name="ImplementationDays" localSheetId="2">Plan3!$B$9</definedName>
    <definedName name="ImplementationDays" localSheetId="3">Plan4!$B$9</definedName>
    <definedName name="Task_Rows">Plan2!$B$11</definedName>
    <definedName name="Task_Rows2">Plan3!$B$11</definedName>
    <definedName name="Task_Rows3">Plan4!$B$11</definedName>
    <definedName name="TaskRows" localSheetId="1">Plan2!$B$13</definedName>
    <definedName name="TaskRows" localSheetId="2">Plan3!$B$13</definedName>
    <definedName name="TaskRows" localSheetId="3">Plan4!$B$13</definedName>
    <definedName name="Total_Effort">Plan2!$E$10</definedName>
    <definedName name="Total_Effort2">Plan3!$E$10</definedName>
    <definedName name="Total_Effort3">Plan4!$E$10</definedName>
    <definedName name="TotalEffort" localSheetId="1">Plan2!$E$10</definedName>
    <definedName name="TotalEffort" localSheetId="2">Plan3!$E$10</definedName>
    <definedName name="TotalEffort" localSheetId="3">Plan4!$E$10</definedName>
    <definedName name="Trend_Days">Plan2!$D$13</definedName>
    <definedName name="Trend_Days2">Plan3!$D$13</definedName>
    <definedName name="Trend_Days3">Plan4!$D$13</definedName>
    <definedName name="TrendDays">Plan2!#REF!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AC10" i="4" s="1"/>
  <c r="AE10" i="4"/>
  <c r="AD10" i="4"/>
  <c r="AB10" i="4"/>
  <c r="AA10" i="4"/>
  <c r="Z10" i="4"/>
  <c r="X10" i="4"/>
  <c r="W10" i="4"/>
  <c r="V10" i="4"/>
  <c r="T10" i="4"/>
  <c r="S10" i="4"/>
  <c r="R10" i="4"/>
  <c r="P10" i="4"/>
  <c r="O10" i="4"/>
  <c r="N10" i="4"/>
  <c r="L10" i="4"/>
  <c r="K10" i="4"/>
  <c r="J10" i="4"/>
  <c r="H10" i="4"/>
  <c r="G10" i="4"/>
  <c r="F10" i="4"/>
  <c r="B11" i="3"/>
  <c r="AD10" i="3" s="1"/>
  <c r="AE10" i="3"/>
  <c r="AB10" i="3"/>
  <c r="AA10" i="3"/>
  <c r="X10" i="3"/>
  <c r="W10" i="3"/>
  <c r="T10" i="3"/>
  <c r="S10" i="3"/>
  <c r="P10" i="3"/>
  <c r="O10" i="3"/>
  <c r="L10" i="3"/>
  <c r="K10" i="3"/>
  <c r="H10" i="3"/>
  <c r="G10" i="3"/>
  <c r="B11" i="2"/>
  <c r="AE10" i="2" s="1"/>
  <c r="T10" i="2"/>
  <c r="P10" i="2"/>
  <c r="L10" i="2"/>
  <c r="H10" i="2"/>
  <c r="E10" i="4" l="1"/>
  <c r="I10" i="4"/>
  <c r="M10" i="4"/>
  <c r="Q10" i="4"/>
  <c r="U10" i="4"/>
  <c r="Y10" i="4"/>
  <c r="E10" i="3"/>
  <c r="I10" i="3"/>
  <c r="M10" i="3"/>
  <c r="Q10" i="3"/>
  <c r="U10" i="3"/>
  <c r="Y10" i="3"/>
  <c r="AC10" i="3"/>
  <c r="F10" i="3"/>
  <c r="J10" i="3"/>
  <c r="N10" i="3"/>
  <c r="R10" i="3"/>
  <c r="V10" i="3"/>
  <c r="Z10" i="3"/>
  <c r="X10" i="2"/>
  <c r="AB10" i="2"/>
  <c r="F10" i="2"/>
  <c r="N10" i="2"/>
  <c r="R10" i="2"/>
  <c r="V10" i="2"/>
  <c r="Z10" i="2"/>
  <c r="AD10" i="2"/>
  <c r="E10" i="2"/>
  <c r="I10" i="2"/>
  <c r="M10" i="2"/>
  <c r="Q10" i="2"/>
  <c r="U10" i="2"/>
  <c r="Y10" i="2"/>
  <c r="AC10" i="2"/>
  <c r="J10" i="2"/>
  <c r="G10" i="2"/>
  <c r="K10" i="2"/>
  <c r="O10" i="2"/>
  <c r="S10" i="2"/>
  <c r="W10" i="2"/>
  <c r="AA10" i="2"/>
  <c r="AF11" i="4" l="1"/>
  <c r="AG11" i="4"/>
  <c r="AH11" i="4"/>
  <c r="AI11" i="4"/>
  <c r="D11" i="4"/>
  <c r="D13" i="4" s="1"/>
  <c r="AC11" i="4"/>
  <c r="Y11" i="4"/>
  <c r="U11" i="4"/>
  <c r="Q11" i="4"/>
  <c r="M11" i="4"/>
  <c r="I11" i="4"/>
  <c r="AB11" i="4"/>
  <c r="X11" i="4"/>
  <c r="T11" i="4"/>
  <c r="P11" i="4"/>
  <c r="L11" i="4"/>
  <c r="H11" i="4"/>
  <c r="AE11" i="4"/>
  <c r="AA11" i="4"/>
  <c r="W11" i="4"/>
  <c r="S11" i="4"/>
  <c r="O11" i="4"/>
  <c r="K11" i="4"/>
  <c r="G11" i="4"/>
  <c r="AD11" i="4"/>
  <c r="Z11" i="4"/>
  <c r="V11" i="4"/>
  <c r="R11" i="4"/>
  <c r="N11" i="4"/>
  <c r="J11" i="4"/>
  <c r="F11" i="4"/>
  <c r="AG11" i="3"/>
  <c r="AH11" i="3"/>
  <c r="AI11" i="3"/>
  <c r="AF11" i="3"/>
  <c r="D11" i="3"/>
  <c r="AD11" i="3"/>
  <c r="Z11" i="3"/>
  <c r="V11" i="3"/>
  <c r="R11" i="3"/>
  <c r="N11" i="3"/>
  <c r="J11" i="3"/>
  <c r="F11" i="3"/>
  <c r="AC11" i="3"/>
  <c r="Y11" i="3"/>
  <c r="U11" i="3"/>
  <c r="Q11" i="3"/>
  <c r="M11" i="3"/>
  <c r="I11" i="3"/>
  <c r="AB11" i="3"/>
  <c r="X11" i="3"/>
  <c r="T11" i="3"/>
  <c r="P11" i="3"/>
  <c r="L11" i="3"/>
  <c r="H11" i="3"/>
  <c r="AE11" i="3"/>
  <c r="AA11" i="3"/>
  <c r="W11" i="3"/>
  <c r="S11" i="3"/>
  <c r="O11" i="3"/>
  <c r="K11" i="3"/>
  <c r="G11" i="3"/>
  <c r="D11" i="2"/>
  <c r="F11" i="2"/>
  <c r="H14" i="4"/>
  <c r="G14" i="4"/>
  <c r="G14" i="3"/>
  <c r="G14" i="2"/>
  <c r="G11" i="2" s="1"/>
  <c r="F25" i="1"/>
  <c r="F13" i="4" l="1"/>
  <c r="AE12" i="4" s="1"/>
  <c r="D13" i="3"/>
  <c r="F13" i="3"/>
  <c r="F13" i="2"/>
  <c r="D13" i="2"/>
  <c r="I14" i="4"/>
  <c r="H14" i="3"/>
  <c r="H14" i="2"/>
  <c r="H11" i="2" s="1"/>
  <c r="R12" i="4" l="1"/>
  <c r="Z12" i="4"/>
  <c r="T12" i="4"/>
  <c r="L12" i="4"/>
  <c r="Q12" i="4"/>
  <c r="F12" i="4"/>
  <c r="AG12" i="4"/>
  <c r="U12" i="4"/>
  <c r="P12" i="4"/>
  <c r="K12" i="4"/>
  <c r="W12" i="4"/>
  <c r="AB12" i="4"/>
  <c r="N12" i="4"/>
  <c r="AI12" i="4"/>
  <c r="S12" i="4"/>
  <c r="J12" i="4"/>
  <c r="AA12" i="4"/>
  <c r="AC12" i="4"/>
  <c r="X12" i="4"/>
  <c r="AF12" i="4"/>
  <c r="Y12" i="4"/>
  <c r="O12" i="4"/>
  <c r="I12" i="4"/>
  <c r="V12" i="4"/>
  <c r="G12" i="4"/>
  <c r="AD12" i="4"/>
  <c r="M12" i="4"/>
  <c r="AH12" i="4"/>
  <c r="H12" i="4"/>
  <c r="AH12" i="2"/>
  <c r="AG12" i="2"/>
  <c r="AF12" i="2"/>
  <c r="AI12" i="2"/>
  <c r="AH12" i="3"/>
  <c r="I12" i="3"/>
  <c r="AC12" i="3"/>
  <c r="Q12" i="2"/>
  <c r="Z12" i="3"/>
  <c r="AE12" i="3"/>
  <c r="AG12" i="3"/>
  <c r="Q12" i="3"/>
  <c r="J12" i="3"/>
  <c r="O12" i="3"/>
  <c r="T12" i="3"/>
  <c r="AI12" i="3"/>
  <c r="M12" i="3"/>
  <c r="P12" i="3"/>
  <c r="AD12" i="3"/>
  <c r="H12" i="3"/>
  <c r="AF12" i="3"/>
  <c r="Y12" i="3"/>
  <c r="N12" i="3"/>
  <c r="S12" i="3"/>
  <c r="X12" i="3"/>
  <c r="R12" i="3"/>
  <c r="G12" i="3"/>
  <c r="W12" i="3"/>
  <c r="L12" i="3"/>
  <c r="AB12" i="3"/>
  <c r="U12" i="3"/>
  <c r="F12" i="3"/>
  <c r="V12" i="3"/>
  <c r="K12" i="3"/>
  <c r="AA12" i="3"/>
  <c r="K12" i="2"/>
  <c r="G12" i="2"/>
  <c r="AE12" i="2"/>
  <c r="U12" i="2"/>
  <c r="AA12" i="2"/>
  <c r="T12" i="2"/>
  <c r="F12" i="2"/>
  <c r="V12" i="2"/>
  <c r="O12" i="2"/>
  <c r="I12" i="2"/>
  <c r="Y12" i="2"/>
  <c r="H12" i="2"/>
  <c r="X12" i="2"/>
  <c r="J12" i="2"/>
  <c r="Z12" i="2"/>
  <c r="S12" i="2"/>
  <c r="M12" i="2"/>
  <c r="AC12" i="2"/>
  <c r="P12" i="2"/>
  <c r="R12" i="2"/>
  <c r="L12" i="2"/>
  <c r="AB12" i="2"/>
  <c r="N12" i="2"/>
  <c r="AD12" i="2"/>
  <c r="W12" i="2"/>
  <c r="J14" i="4"/>
  <c r="I14" i="3"/>
  <c r="I14" i="2"/>
  <c r="I11" i="2" s="1"/>
  <c r="K14" i="4" l="1"/>
  <c r="J14" i="3"/>
  <c r="J14" i="2"/>
  <c r="J11" i="2" s="1"/>
  <c r="L14" i="4" l="1"/>
  <c r="K14" i="3"/>
  <c r="K14" i="2"/>
  <c r="K11" i="2" s="1"/>
  <c r="M14" i="4" l="1"/>
  <c r="L14" i="3"/>
  <c r="L14" i="2"/>
  <c r="L11" i="2" s="1"/>
  <c r="N14" i="4" l="1"/>
  <c r="M14" i="3"/>
  <c r="M14" i="2"/>
  <c r="M11" i="2" s="1"/>
  <c r="O14" i="4" l="1"/>
  <c r="N14" i="3"/>
  <c r="N14" i="2"/>
  <c r="N11" i="2" s="1"/>
  <c r="P14" i="4" l="1"/>
  <c r="O14" i="3"/>
  <c r="O14" i="2"/>
  <c r="O11" i="2" s="1"/>
  <c r="Q14" i="4" l="1"/>
  <c r="P14" i="3"/>
  <c r="P14" i="2"/>
  <c r="P11" i="2" s="1"/>
  <c r="R14" i="4" l="1"/>
  <c r="Q14" i="3"/>
  <c r="Q14" i="2"/>
  <c r="Q11" i="2" s="1"/>
  <c r="S14" i="4" l="1"/>
  <c r="R14" i="3"/>
  <c r="R14" i="2"/>
  <c r="R11" i="2" s="1"/>
  <c r="T14" i="4" l="1"/>
  <c r="S14" i="3"/>
  <c r="S14" i="2"/>
  <c r="S11" i="2" s="1"/>
  <c r="U14" i="4" l="1"/>
  <c r="T14" i="3"/>
  <c r="T14" i="2"/>
  <c r="T11" i="2" s="1"/>
  <c r="V14" i="4" l="1"/>
  <c r="U14" i="3"/>
  <c r="U14" i="2"/>
  <c r="U11" i="2" s="1"/>
  <c r="W14" i="4" l="1"/>
  <c r="V14" i="3"/>
  <c r="V14" i="2"/>
  <c r="V11" i="2" s="1"/>
  <c r="X14" i="4" l="1"/>
  <c r="W14" i="3"/>
  <c r="W14" i="2"/>
  <c r="W11" i="2" s="1"/>
  <c r="Y14" i="4" l="1"/>
  <c r="X14" i="3"/>
  <c r="X14" i="2"/>
  <c r="X11" i="2" s="1"/>
  <c r="Z14" i="4" l="1"/>
  <c r="Y14" i="3"/>
  <c r="Y14" i="2"/>
  <c r="Y11" i="2" s="1"/>
  <c r="AA14" i="4" l="1"/>
  <c r="Z14" i="3"/>
  <c r="Z14" i="2"/>
  <c r="Z11" i="2" s="1"/>
  <c r="AB14" i="4" l="1"/>
  <c r="AA14" i="3"/>
  <c r="AA14" i="2"/>
  <c r="AA11" i="2" s="1"/>
  <c r="AC14" i="4" l="1"/>
  <c r="AB14" i="3"/>
  <c r="AB14" i="2"/>
  <c r="AB11" i="2" s="1"/>
  <c r="AD14" i="4" l="1"/>
  <c r="AC14" i="3"/>
  <c r="AC14" i="2"/>
  <c r="AC11" i="2" s="1"/>
  <c r="AE14" i="4" l="1"/>
  <c r="AD14" i="3"/>
  <c r="AD14" i="2"/>
  <c r="AD11" i="2" s="1"/>
  <c r="AF14" i="4" l="1"/>
  <c r="AE14" i="3"/>
  <c r="AE14" i="2"/>
  <c r="AF14" i="2" l="1"/>
  <c r="AF11" i="2" s="1"/>
  <c r="AE11" i="2"/>
  <c r="AG14" i="2"/>
  <c r="AG11" i="2" s="1"/>
  <c r="AG14" i="4"/>
  <c r="AF14" i="3"/>
  <c r="AH14" i="2" l="1"/>
  <c r="AH11" i="2" s="1"/>
  <c r="AH14" i="4"/>
  <c r="AG14" i="3"/>
  <c r="AI14" i="2" l="1"/>
  <c r="AI11" i="2" s="1"/>
  <c r="AI14" i="4"/>
  <c r="AH14" i="3"/>
  <c r="AI14" i="3" l="1"/>
</calcChain>
</file>

<file path=xl/comments1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<sst xmlns="http://schemas.openxmlformats.org/spreadsheetml/2006/main" count="362" uniqueCount="56">
  <si>
    <t>BACKLOG DO PRODUTO</t>
  </si>
  <si>
    <t>Atividade</t>
  </si>
  <si>
    <t>Descrição</t>
  </si>
  <si>
    <t>Responsável</t>
  </si>
  <si>
    <t>Status</t>
  </si>
  <si>
    <t>Estimativa (hs)</t>
  </si>
  <si>
    <t>Documentação do Projeto</t>
  </si>
  <si>
    <t>UI Design</t>
  </si>
  <si>
    <t>Cadastro de Usuários</t>
  </si>
  <si>
    <t>Relatórios</t>
  </si>
  <si>
    <t>TOTAL</t>
  </si>
  <si>
    <t>Esforço</t>
  </si>
  <si>
    <t>Faltando para concluir...</t>
  </si>
  <si>
    <t>Totals</t>
  </si>
  <si>
    <t>Task name</t>
  </si>
  <si>
    <t>Est.</t>
  </si>
  <si>
    <t>Descrição Textual</t>
  </si>
  <si>
    <t>Planned</t>
  </si>
  <si>
    <t>Diagrama Use Case</t>
  </si>
  <si>
    <t>Desenvolvimento da Interface</t>
  </si>
  <si>
    <t>Desenvolvimento da Camada de dados</t>
  </si>
  <si>
    <t>Integração das camadas</t>
  </si>
  <si>
    <t>Thiago</t>
  </si>
  <si>
    <t>Testes</t>
  </si>
  <si>
    <t>Dias da Sprint</t>
  </si>
  <si>
    <t>Ordem</t>
  </si>
  <si>
    <t>Cadastro de Fabricas</t>
  </si>
  <si>
    <t>Cadastro de Areas</t>
  </si>
  <si>
    <t>Cadastro de Turnos de trabalho</t>
  </si>
  <si>
    <t>Cadastro de Centro de trabalho</t>
  </si>
  <si>
    <t>Cadastro de Centro de custo</t>
  </si>
  <si>
    <t>Cadastro de Unidades de medida</t>
  </si>
  <si>
    <t>Cadastro de Funções</t>
  </si>
  <si>
    <t>Cadastro de Mão de obra direta</t>
  </si>
  <si>
    <t>Cadastro de Mão de obra indireta</t>
  </si>
  <si>
    <t>Cadastro de Manutenção</t>
  </si>
  <si>
    <t>Cadastro de Matriz de depreciação</t>
  </si>
  <si>
    <t>Cadastro de Energia elétrica</t>
  </si>
  <si>
    <t>Cadastro de Material de consumo</t>
  </si>
  <si>
    <t>Cadastro de Distribuição de materiais</t>
  </si>
  <si>
    <t>Cadastro de Utilidades</t>
  </si>
  <si>
    <t>Planejado</t>
  </si>
  <si>
    <t>Design geral do sistema</t>
  </si>
  <si>
    <t>Documentação do sistema</t>
  </si>
  <si>
    <t>Nicole</t>
  </si>
  <si>
    <t>Vinicius</t>
  </si>
  <si>
    <t>Task rows</t>
  </si>
  <si>
    <t>Done days</t>
  </si>
  <si>
    <t>Warning! These are necessary</t>
  </si>
  <si>
    <t>Trend</t>
  </si>
  <si>
    <t>Trend calculated based on last</t>
  </si>
  <si>
    <t>Days</t>
  </si>
  <si>
    <t>template rows</t>
  </si>
  <si>
    <t>Trend Days</t>
  </si>
  <si>
    <t>Ongoing</t>
  </si>
  <si>
    <t>On 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</si>
</sst>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print &quot;#&quot; Backlog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8"/>
      <color indexed="81"/>
      <name val="Tahoma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0" xfId="0" applyFont="1" applyFill="1"/>
    <xf numFmtId="0" fontId="4" fillId="0" borderId="7" xfId="0" applyFont="1" applyBorder="1" applyAlignment="1">
      <alignment vertical="center" textRotation="90"/>
    </xf>
    <xf numFmtId="0" fontId="5" fillId="0" borderId="8" xfId="0" applyFont="1" applyFill="1" applyBorder="1" applyAlignment="1">
      <alignment horizontal="left" vertical="center"/>
    </xf>
    <xf numFmtId="0" fontId="0" fillId="0" borderId="8" xfId="0" applyBorder="1"/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7" fillId="3" borderId="0" xfId="0" applyFont="1" applyFill="1"/>
    <xf numFmtId="0" fontId="0" fillId="0" borderId="0" xfId="0" applyFill="1" applyAlignment="1">
      <alignment horizontal="center"/>
    </xf>
    <xf numFmtId="0" fontId="0" fillId="3" borderId="0" xfId="0" applyFill="1"/>
    <xf numFmtId="0" fontId="7" fillId="3" borderId="0" xfId="0" applyFont="1" applyFill="1" applyAlignment="1"/>
    <xf numFmtId="0" fontId="0" fillId="3" borderId="0" xfId="0" applyFill="1" applyAlignment="1"/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5" fillId="0" borderId="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8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0" xfId="0" applyFont="1"/>
    <xf numFmtId="0" fontId="8" fillId="4" borderId="0" xfId="0" applyFont="1" applyFill="1" applyBorder="1"/>
    <xf numFmtId="0" fontId="8" fillId="4" borderId="0" xfId="0" applyFont="1" applyFill="1" applyBorder="1" applyAlignment="1">
      <alignment horizontal="center"/>
    </xf>
    <xf numFmtId="0" fontId="5" fillId="4" borderId="0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0" fillId="4" borderId="0" xfId="0" applyFill="1"/>
    <xf numFmtId="0" fontId="8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 indent="1"/>
    </xf>
    <xf numFmtId="0" fontId="1" fillId="4" borderId="0" xfId="0" applyFont="1" applyFill="1" applyBorder="1" applyAlignment="1">
      <alignment horizontal="left" vertical="center" indent="1"/>
    </xf>
    <xf numFmtId="0" fontId="7" fillId="4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 indent="1"/>
    </xf>
    <xf numFmtId="0" fontId="8" fillId="5" borderId="0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120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Plan2!$F$10:$AI$10</c:f>
              <c:numCache>
                <c:formatCode>General</c:formatCode>
                <c:ptCount val="30"/>
                <c:pt idx="0">
                  <c:v>338</c:v>
                </c:pt>
                <c:pt idx="1">
                  <c:v>325</c:v>
                </c:pt>
                <c:pt idx="2">
                  <c:v>322</c:v>
                </c:pt>
                <c:pt idx="3">
                  <c:v>316</c:v>
                </c:pt>
                <c:pt idx="4">
                  <c:v>310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517616"/>
        <c:axId val="325518176"/>
      </c:barChart>
      <c:lineChart>
        <c:grouping val="standard"/>
        <c:varyColors val="0"/>
        <c:ser>
          <c:idx val="1"/>
          <c:order val="1"/>
          <c:tx>
            <c:v>Ideal Progress</c:v>
          </c:tx>
          <c:marker>
            <c:symbol val="none"/>
          </c:marker>
          <c:val>
            <c:numRef>
              <c:f>Plan2!$F$11:$AI$11</c:f>
              <c:numCache>
                <c:formatCode>General</c:formatCode>
                <c:ptCount val="30"/>
                <c:pt idx="0">
                  <c:v>340</c:v>
                </c:pt>
                <c:pt idx="1">
                  <c:v>320</c:v>
                </c:pt>
                <c:pt idx="2">
                  <c:v>300</c:v>
                </c:pt>
                <c:pt idx="3">
                  <c:v>280</c:v>
                </c:pt>
                <c:pt idx="4">
                  <c:v>260</c:v>
                </c:pt>
                <c:pt idx="5">
                  <c:v>240</c:v>
                </c:pt>
                <c:pt idx="6">
                  <c:v>220</c:v>
                </c:pt>
                <c:pt idx="7">
                  <c:v>200</c:v>
                </c:pt>
                <c:pt idx="8">
                  <c:v>180</c:v>
                </c:pt>
                <c:pt idx="9">
                  <c:v>160</c:v>
                </c:pt>
                <c:pt idx="10">
                  <c:v>140</c:v>
                </c:pt>
                <c:pt idx="11">
                  <c:v>120</c:v>
                </c:pt>
                <c:pt idx="12">
                  <c:v>100</c:v>
                </c:pt>
                <c:pt idx="13">
                  <c:v>80</c:v>
                </c:pt>
                <c:pt idx="14">
                  <c:v>60</c:v>
                </c:pt>
                <c:pt idx="15">
                  <c:v>40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Plan2!$F$12:$AI$12</c:f>
              <c:numCache>
                <c:formatCode>General</c:formatCode>
                <c:ptCount val="30"/>
                <c:pt idx="0">
                  <c:v>335.2</c:v>
                </c:pt>
                <c:pt idx="1">
                  <c:v>328.7</c:v>
                </c:pt>
                <c:pt idx="2">
                  <c:v>322.2</c:v>
                </c:pt>
                <c:pt idx="3">
                  <c:v>315.7</c:v>
                </c:pt>
                <c:pt idx="4">
                  <c:v>309.2</c:v>
                </c:pt>
                <c:pt idx="5">
                  <c:v>302.7</c:v>
                </c:pt>
                <c:pt idx="6">
                  <c:v>296.2</c:v>
                </c:pt>
                <c:pt idx="7">
                  <c:v>289.7</c:v>
                </c:pt>
                <c:pt idx="8">
                  <c:v>283.2</c:v>
                </c:pt>
                <c:pt idx="9">
                  <c:v>276.7</c:v>
                </c:pt>
                <c:pt idx="10">
                  <c:v>270.2</c:v>
                </c:pt>
                <c:pt idx="11">
                  <c:v>263.7</c:v>
                </c:pt>
                <c:pt idx="12">
                  <c:v>257.2</c:v>
                </c:pt>
                <c:pt idx="13">
                  <c:v>250.7</c:v>
                </c:pt>
                <c:pt idx="14">
                  <c:v>244.2</c:v>
                </c:pt>
                <c:pt idx="15">
                  <c:v>237.7</c:v>
                </c:pt>
                <c:pt idx="16">
                  <c:v>231.2</c:v>
                </c:pt>
                <c:pt idx="17">
                  <c:v>224.7</c:v>
                </c:pt>
                <c:pt idx="18">
                  <c:v>218.2</c:v>
                </c:pt>
                <c:pt idx="19">
                  <c:v>211.70000000000002</c:v>
                </c:pt>
                <c:pt idx="20">
                  <c:v>205.20000000000002</c:v>
                </c:pt>
                <c:pt idx="21">
                  <c:v>198.70000000000002</c:v>
                </c:pt>
                <c:pt idx="22">
                  <c:v>192.20000000000002</c:v>
                </c:pt>
                <c:pt idx="23">
                  <c:v>185.70000000000002</c:v>
                </c:pt>
                <c:pt idx="24">
                  <c:v>179.20000000000002</c:v>
                </c:pt>
                <c:pt idx="25">
                  <c:v>172.70000000000002</c:v>
                </c:pt>
                <c:pt idx="26">
                  <c:v>166.20000000000002</c:v>
                </c:pt>
                <c:pt idx="27">
                  <c:v>159.70000000000002</c:v>
                </c:pt>
                <c:pt idx="28">
                  <c:v>153.20000000000002</c:v>
                </c:pt>
                <c:pt idx="29">
                  <c:v>146.70000000000002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517616"/>
        <c:axId val="325518176"/>
      </c:lineChart>
      <c:catAx>
        <c:axId val="32551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25518176"/>
        <c:crosses val="autoZero"/>
        <c:auto val="1"/>
        <c:lblAlgn val="ctr"/>
        <c:lblOffset val="100"/>
        <c:noMultiLvlLbl val="0"/>
      </c:catAx>
      <c:valAx>
        <c:axId val="32551817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7655293088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5517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6905567862515E-3"/>
          <c:y val="6.6176470588235295E-2"/>
          <c:w val="0.11404440740172103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Plan3!$F$10:$AI$10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183440"/>
        <c:axId val="372184000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Plan3!$F$11:$AI$11</c:f>
              <c:numCache>
                <c:formatCode>General</c:formatCode>
                <c:ptCount val="30"/>
                <c:pt idx="0">
                  <c:v>400</c:v>
                </c:pt>
                <c:pt idx="1">
                  <c:v>386.66666666666669</c:v>
                </c:pt>
                <c:pt idx="2">
                  <c:v>373.33333333333331</c:v>
                </c:pt>
                <c:pt idx="3">
                  <c:v>360</c:v>
                </c:pt>
                <c:pt idx="4">
                  <c:v>346.66666666666669</c:v>
                </c:pt>
                <c:pt idx="5">
                  <c:v>333.33333333333331</c:v>
                </c:pt>
                <c:pt idx="6">
                  <c:v>320</c:v>
                </c:pt>
                <c:pt idx="7">
                  <c:v>306.66666666666663</c:v>
                </c:pt>
                <c:pt idx="8">
                  <c:v>293.33333333333331</c:v>
                </c:pt>
                <c:pt idx="9">
                  <c:v>280</c:v>
                </c:pt>
                <c:pt idx="10">
                  <c:v>266.66666666666663</c:v>
                </c:pt>
                <c:pt idx="11">
                  <c:v>253.33333333333331</c:v>
                </c:pt>
                <c:pt idx="12">
                  <c:v>240</c:v>
                </c:pt>
                <c:pt idx="13">
                  <c:v>226.66666666666666</c:v>
                </c:pt>
                <c:pt idx="14">
                  <c:v>213.33333333333331</c:v>
                </c:pt>
                <c:pt idx="15">
                  <c:v>200</c:v>
                </c:pt>
                <c:pt idx="16">
                  <c:v>186.66666666666666</c:v>
                </c:pt>
                <c:pt idx="17">
                  <c:v>173.33333333333331</c:v>
                </c:pt>
                <c:pt idx="18">
                  <c:v>160</c:v>
                </c:pt>
                <c:pt idx="19">
                  <c:v>146.66666666666666</c:v>
                </c:pt>
                <c:pt idx="20">
                  <c:v>133.33333333333331</c:v>
                </c:pt>
                <c:pt idx="21">
                  <c:v>120</c:v>
                </c:pt>
                <c:pt idx="22">
                  <c:v>106.66666666666663</c:v>
                </c:pt>
                <c:pt idx="23">
                  <c:v>93.333333333333314</c:v>
                </c:pt>
                <c:pt idx="24">
                  <c:v>80</c:v>
                </c:pt>
                <c:pt idx="25">
                  <c:v>66.666666666666629</c:v>
                </c:pt>
                <c:pt idx="26">
                  <c:v>53.333333333333314</c:v>
                </c:pt>
                <c:pt idx="27">
                  <c:v>40</c:v>
                </c:pt>
                <c:pt idx="28">
                  <c:v>26.666666666666629</c:v>
                </c:pt>
                <c:pt idx="29">
                  <c:v>13.333333333333314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Plan3!$F$12:$AI$12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183440"/>
        <c:axId val="372184000"/>
      </c:lineChart>
      <c:catAx>
        <c:axId val="37218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372184000"/>
        <c:crosses val="autoZero"/>
        <c:auto val="1"/>
        <c:lblAlgn val="ctr"/>
        <c:lblOffset val="100"/>
        <c:noMultiLvlLbl val="0"/>
      </c:catAx>
      <c:valAx>
        <c:axId val="3721840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7655293088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72183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6905567862515E-3"/>
          <c:y val="6.6176470588235295E-2"/>
          <c:w val="0.11404440740172103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Plan4!$F$10:$AI$10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187360"/>
        <c:axId val="372187920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Plan4!$F$11:$AI$11</c:f>
              <c:numCache>
                <c:formatCode>General</c:formatCode>
                <c:ptCount val="30"/>
                <c:pt idx="0">
                  <c:v>290</c:v>
                </c:pt>
                <c:pt idx="1">
                  <c:v>280.33333333333331</c:v>
                </c:pt>
                <c:pt idx="2">
                  <c:v>270.66666666666669</c:v>
                </c:pt>
                <c:pt idx="3">
                  <c:v>261</c:v>
                </c:pt>
                <c:pt idx="4">
                  <c:v>251.33333333333334</c:v>
                </c:pt>
                <c:pt idx="5">
                  <c:v>241.66666666666669</c:v>
                </c:pt>
                <c:pt idx="6">
                  <c:v>232</c:v>
                </c:pt>
                <c:pt idx="7">
                  <c:v>222.33333333333334</c:v>
                </c:pt>
                <c:pt idx="8">
                  <c:v>212.66666666666669</c:v>
                </c:pt>
                <c:pt idx="9">
                  <c:v>203</c:v>
                </c:pt>
                <c:pt idx="10">
                  <c:v>193.33333333333334</c:v>
                </c:pt>
                <c:pt idx="11">
                  <c:v>183.66666666666669</c:v>
                </c:pt>
                <c:pt idx="12">
                  <c:v>174</c:v>
                </c:pt>
                <c:pt idx="13">
                  <c:v>164.33333333333334</c:v>
                </c:pt>
                <c:pt idx="14">
                  <c:v>154.66666666666669</c:v>
                </c:pt>
                <c:pt idx="15">
                  <c:v>145</c:v>
                </c:pt>
                <c:pt idx="16">
                  <c:v>135.33333333333334</c:v>
                </c:pt>
                <c:pt idx="17">
                  <c:v>125.66666666666669</c:v>
                </c:pt>
                <c:pt idx="18">
                  <c:v>116</c:v>
                </c:pt>
                <c:pt idx="19">
                  <c:v>106.33333333333334</c:v>
                </c:pt>
                <c:pt idx="20">
                  <c:v>96.666666666666686</c:v>
                </c:pt>
                <c:pt idx="21">
                  <c:v>87</c:v>
                </c:pt>
                <c:pt idx="22">
                  <c:v>77.333333333333343</c:v>
                </c:pt>
                <c:pt idx="23">
                  <c:v>67.666666666666686</c:v>
                </c:pt>
                <c:pt idx="24">
                  <c:v>58</c:v>
                </c:pt>
                <c:pt idx="25">
                  <c:v>48.333333333333343</c:v>
                </c:pt>
                <c:pt idx="26">
                  <c:v>38.666666666666686</c:v>
                </c:pt>
                <c:pt idx="27">
                  <c:v>29</c:v>
                </c:pt>
                <c:pt idx="28">
                  <c:v>19.333333333333371</c:v>
                </c:pt>
                <c:pt idx="29">
                  <c:v>9.6666666666666856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Plan4!$F$12:$AI$12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187360"/>
        <c:axId val="372187920"/>
      </c:lineChart>
      <c:catAx>
        <c:axId val="37218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72187920"/>
        <c:crosses val="autoZero"/>
        <c:auto val="1"/>
        <c:lblAlgn val="ctr"/>
        <c:lblOffset val="100"/>
        <c:noMultiLvlLbl val="0"/>
      </c:catAx>
      <c:valAx>
        <c:axId val="3721879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7655293088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7218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6905567862515E-3"/>
          <c:y val="6.6176470588235295E-2"/>
          <c:w val="0.11404440740172103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32</xdr:col>
      <xdr:colOff>0</xdr:colOff>
      <xdr:row>7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32</xdr:col>
      <xdr:colOff>0</xdr:colOff>
      <xdr:row>7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32</xdr:col>
      <xdr:colOff>0</xdr:colOff>
      <xdr:row>7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topLeftCell="A3" workbookViewId="0">
      <selection activeCell="B15" sqref="B15"/>
    </sheetView>
  </sheetViews>
  <sheetFormatPr defaultRowHeight="15" x14ac:dyDescent="0.25"/>
  <cols>
    <col min="2" max="2" width="39.140625" customWidth="1"/>
    <col min="3" max="3" width="65.42578125" customWidth="1"/>
    <col min="4" max="4" width="18.42578125" customWidth="1"/>
    <col min="5" max="5" width="9.85546875" bestFit="1" customWidth="1"/>
    <col min="6" max="6" width="17" customWidth="1"/>
  </cols>
  <sheetData>
    <row r="3" spans="1:6" x14ac:dyDescent="0.25">
      <c r="B3" s="66" t="s">
        <v>0</v>
      </c>
      <c r="C3" s="67"/>
      <c r="D3" s="67"/>
      <c r="E3" s="67"/>
      <c r="F3" s="68"/>
    </row>
    <row r="4" spans="1:6" x14ac:dyDescent="0.25">
      <c r="B4" s="69"/>
      <c r="C4" s="70"/>
      <c r="D4" s="70"/>
      <c r="E4" s="70"/>
      <c r="F4" s="71"/>
    </row>
    <row r="5" spans="1:6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1:6" x14ac:dyDescent="0.25">
      <c r="A6" s="2"/>
      <c r="B6" s="3" t="s">
        <v>6</v>
      </c>
      <c r="C6" s="4" t="s">
        <v>43</v>
      </c>
      <c r="D6" s="4" t="s">
        <v>22</v>
      </c>
      <c r="E6" s="4" t="s">
        <v>55</v>
      </c>
      <c r="F6" s="4">
        <v>60</v>
      </c>
    </row>
    <row r="7" spans="1:6" x14ac:dyDescent="0.25">
      <c r="B7" s="4" t="s">
        <v>7</v>
      </c>
      <c r="C7" s="4" t="s">
        <v>42</v>
      </c>
      <c r="D7" t="s">
        <v>44</v>
      </c>
      <c r="E7" s="4" t="s">
        <v>55</v>
      </c>
      <c r="F7" s="4">
        <v>60</v>
      </c>
    </row>
    <row r="8" spans="1:6" x14ac:dyDescent="0.25">
      <c r="B8" s="3" t="s">
        <v>8</v>
      </c>
      <c r="C8" s="4"/>
      <c r="D8" s="4" t="s">
        <v>22</v>
      </c>
      <c r="E8" s="4" t="s">
        <v>55</v>
      </c>
      <c r="F8" s="4">
        <v>40</v>
      </c>
    </row>
    <row r="9" spans="1:6" x14ac:dyDescent="0.25">
      <c r="B9" s="3" t="s">
        <v>26</v>
      </c>
      <c r="C9" s="4"/>
      <c r="D9" s="4" t="s">
        <v>45</v>
      </c>
      <c r="E9" s="4" t="s">
        <v>55</v>
      </c>
      <c r="F9" s="4">
        <v>40</v>
      </c>
    </row>
    <row r="10" spans="1:6" x14ac:dyDescent="0.25">
      <c r="B10" s="3" t="s">
        <v>27</v>
      </c>
      <c r="C10" s="4"/>
      <c r="D10" s="4" t="s">
        <v>44</v>
      </c>
      <c r="E10" s="4" t="s">
        <v>55</v>
      </c>
      <c r="F10" s="4">
        <v>40</v>
      </c>
    </row>
    <row r="11" spans="1:6" x14ac:dyDescent="0.25">
      <c r="B11" s="3" t="s">
        <v>30</v>
      </c>
      <c r="C11" s="4"/>
      <c r="D11" s="4" t="s">
        <v>22</v>
      </c>
      <c r="E11" s="4" t="s">
        <v>41</v>
      </c>
      <c r="F11" s="4">
        <v>60</v>
      </c>
    </row>
    <row r="12" spans="1:6" x14ac:dyDescent="0.25">
      <c r="B12" s="3" t="s">
        <v>28</v>
      </c>
      <c r="C12" s="4"/>
      <c r="D12" s="4" t="s">
        <v>45</v>
      </c>
      <c r="E12" s="4" t="s">
        <v>41</v>
      </c>
      <c r="F12" s="4">
        <v>60</v>
      </c>
    </row>
    <row r="13" spans="1:6" x14ac:dyDescent="0.25">
      <c r="B13" s="3" t="s">
        <v>29</v>
      </c>
      <c r="C13" s="4"/>
      <c r="D13" s="4" t="s">
        <v>44</v>
      </c>
      <c r="E13" s="4" t="s">
        <v>41</v>
      </c>
      <c r="F13" s="4">
        <v>60</v>
      </c>
    </row>
    <row r="14" spans="1:6" x14ac:dyDescent="0.25">
      <c r="B14" s="3" t="s">
        <v>31</v>
      </c>
      <c r="C14" s="4"/>
      <c r="D14" s="4" t="s">
        <v>22</v>
      </c>
      <c r="E14" s="4" t="s">
        <v>41</v>
      </c>
      <c r="F14" s="4">
        <v>40</v>
      </c>
    </row>
    <row r="15" spans="1:6" x14ac:dyDescent="0.25">
      <c r="B15" s="3" t="s">
        <v>32</v>
      </c>
      <c r="C15" s="4"/>
      <c r="D15" s="4" t="s">
        <v>45</v>
      </c>
      <c r="E15" s="4" t="s">
        <v>41</v>
      </c>
      <c r="F15" s="4">
        <v>40</v>
      </c>
    </row>
    <row r="16" spans="1:6" x14ac:dyDescent="0.25">
      <c r="B16" s="4" t="s">
        <v>33</v>
      </c>
      <c r="C16" s="4"/>
      <c r="D16" s="4" t="s">
        <v>44</v>
      </c>
      <c r="E16" s="4" t="s">
        <v>41</v>
      </c>
      <c r="F16" s="4">
        <v>60</v>
      </c>
    </row>
    <row r="17" spans="2:6" x14ac:dyDescent="0.25">
      <c r="B17" s="4" t="s">
        <v>34</v>
      </c>
      <c r="C17" s="4"/>
      <c r="D17" s="4" t="s">
        <v>22</v>
      </c>
      <c r="E17" s="4" t="s">
        <v>41</v>
      </c>
      <c r="F17" s="4">
        <v>80</v>
      </c>
    </row>
    <row r="18" spans="2:6" x14ac:dyDescent="0.25">
      <c r="B18" s="4" t="s">
        <v>35</v>
      </c>
      <c r="C18" s="4"/>
      <c r="D18" s="4" t="s">
        <v>45</v>
      </c>
      <c r="E18" s="4" t="s">
        <v>41</v>
      </c>
      <c r="F18" s="4">
        <v>60</v>
      </c>
    </row>
    <row r="19" spans="2:6" x14ac:dyDescent="0.25">
      <c r="B19" s="4" t="s">
        <v>36</v>
      </c>
      <c r="C19" s="4"/>
      <c r="D19" s="4" t="s">
        <v>44</v>
      </c>
      <c r="E19" s="4" t="s">
        <v>41</v>
      </c>
      <c r="F19" s="4">
        <v>80</v>
      </c>
    </row>
    <row r="20" spans="2:6" x14ac:dyDescent="0.25">
      <c r="B20" s="4" t="s">
        <v>37</v>
      </c>
      <c r="C20" s="4"/>
      <c r="D20" s="4" t="s">
        <v>22</v>
      </c>
      <c r="E20" s="4" t="s">
        <v>41</v>
      </c>
      <c r="F20" s="4">
        <v>60</v>
      </c>
    </row>
    <row r="21" spans="2:6" x14ac:dyDescent="0.25">
      <c r="B21" s="4" t="s">
        <v>38</v>
      </c>
      <c r="C21" s="4"/>
      <c r="D21" s="4" t="s">
        <v>45</v>
      </c>
      <c r="E21" s="4" t="s">
        <v>41</v>
      </c>
      <c r="F21" s="4">
        <v>40</v>
      </c>
    </row>
    <row r="22" spans="2:6" x14ac:dyDescent="0.25">
      <c r="B22" s="4" t="s">
        <v>39</v>
      </c>
      <c r="C22" s="4"/>
      <c r="D22" s="4" t="s">
        <v>44</v>
      </c>
      <c r="E22" s="4" t="s">
        <v>41</v>
      </c>
      <c r="F22" s="4">
        <v>60</v>
      </c>
    </row>
    <row r="23" spans="2:6" x14ac:dyDescent="0.25">
      <c r="B23" s="4" t="s">
        <v>40</v>
      </c>
      <c r="C23" s="4"/>
      <c r="D23" s="4" t="s">
        <v>22</v>
      </c>
      <c r="E23" s="4" t="s">
        <v>41</v>
      </c>
      <c r="F23" s="4">
        <v>40</v>
      </c>
    </row>
    <row r="24" spans="2:6" x14ac:dyDescent="0.25">
      <c r="B24" s="4" t="s">
        <v>9</v>
      </c>
      <c r="C24" s="4"/>
      <c r="D24" s="4" t="s">
        <v>22</v>
      </c>
      <c r="E24" s="4" t="s">
        <v>41</v>
      </c>
      <c r="F24" s="4">
        <v>50</v>
      </c>
    </row>
    <row r="25" spans="2:6" x14ac:dyDescent="0.25">
      <c r="B25" t="s">
        <v>10</v>
      </c>
      <c r="F25">
        <f>SUM(F6:F24)</f>
        <v>1030</v>
      </c>
    </row>
  </sheetData>
  <mergeCells count="1">
    <mergeCell ref="B3:F4"/>
  </mergeCells>
  <conditionalFormatting sqref="B6 B8:B15">
    <cfRule type="expression" dxfId="1207" priority="1" stopIfTrue="1">
      <formula>$D6="Done"</formula>
    </cfRule>
    <cfRule type="expression" dxfId="1206" priority="2" stopIfTrue="1">
      <formula>$D6="Ongoing"</formula>
    </cfRule>
  </conditionalFormatting>
  <conditionalFormatting sqref="B12:B13">
    <cfRule type="expression" dxfId="1205" priority="3" stopIfTrue="1">
      <formula>$D10="Done"</formula>
    </cfRule>
    <cfRule type="expression" dxfId="1204" priority="4" stopIfTrue="1">
      <formula>$D10="Ongoing"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02"/>
  <sheetViews>
    <sheetView tabSelected="1" topLeftCell="A9" workbookViewId="0">
      <selection activeCell="K15" sqref="K15"/>
    </sheetView>
  </sheetViews>
  <sheetFormatPr defaultRowHeight="15" x14ac:dyDescent="0.25"/>
  <cols>
    <col min="1" max="1" width="37.28515625" bestFit="1" customWidth="1"/>
    <col min="2" max="2" width="7.140625" style="8" bestFit="1" customWidth="1"/>
    <col min="3" max="3" width="13.28515625" bestFit="1" customWidth="1"/>
    <col min="4" max="4" width="7.7109375" bestFit="1" customWidth="1"/>
    <col min="5" max="5" width="7.5703125" style="8" bestFit="1" customWidth="1"/>
    <col min="6" max="30" width="4.42578125" style="8" customWidth="1"/>
    <col min="31" max="36" width="4.42578125" customWidth="1"/>
  </cols>
  <sheetData>
    <row r="1" spans="1:36" ht="18" x14ac:dyDescent="0.25">
      <c r="A1" s="5">
        <v>1</v>
      </c>
      <c r="B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6" x14ac:dyDescent="0.25"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9" spans="1:36" x14ac:dyDescent="0.25">
      <c r="A9" s="9" t="s">
        <v>24</v>
      </c>
      <c r="B9" s="10">
        <v>17</v>
      </c>
      <c r="C9" s="9"/>
      <c r="D9" s="11"/>
      <c r="E9" s="12" t="s">
        <v>11</v>
      </c>
      <c r="F9" s="12" t="s">
        <v>12</v>
      </c>
      <c r="G9" s="12"/>
      <c r="H9" s="12"/>
      <c r="I9" s="12"/>
      <c r="J9" s="12"/>
      <c r="K9" s="12"/>
      <c r="L9" s="12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x14ac:dyDescent="0.25">
      <c r="A10" s="9" t="s">
        <v>50</v>
      </c>
      <c r="B10" s="10">
        <v>17</v>
      </c>
      <c r="C10" s="9" t="s">
        <v>51</v>
      </c>
      <c r="D10" s="9" t="s">
        <v>13</v>
      </c>
      <c r="E10" s="14">
        <f ca="1">SUM(OFFSET(E14,1,0,Task_Rows,1))</f>
        <v>340</v>
      </c>
      <c r="F10" s="14">
        <f ca="1">IF(AND(SUM(OFFSET(F14,1,0,Task_Rows,1))=0),0,SUM(OFFSET(F14,1,0,Task_Rows,1)))</f>
        <v>338</v>
      </c>
      <c r="G10" s="14">
        <f t="shared" ref="G10:AD10" ca="1" si="0">IF(AND(SUM(OFFSET(G14,1,0,Task_Rows,1))=0),"",SUM(OFFSET(G14,1,0,Task_Rows,1)))</f>
        <v>325</v>
      </c>
      <c r="H10" s="14">
        <f t="shared" ca="1" si="0"/>
        <v>322</v>
      </c>
      <c r="I10" s="14">
        <f t="shared" ca="1" si="0"/>
        <v>316</v>
      </c>
      <c r="J10" s="14">
        <f t="shared" ca="1" si="0"/>
        <v>310</v>
      </c>
      <c r="K10" s="14" t="str">
        <f t="shared" ca="1" si="0"/>
        <v/>
      </c>
      <c r="L10" s="14" t="str">
        <f t="shared" ca="1" si="0"/>
        <v/>
      </c>
      <c r="M10" s="14" t="str">
        <f t="shared" ca="1" si="0"/>
        <v/>
      </c>
      <c r="N10" s="14" t="str">
        <f t="shared" ca="1" si="0"/>
        <v/>
      </c>
      <c r="O10" s="14" t="str">
        <f t="shared" ca="1" si="0"/>
        <v/>
      </c>
      <c r="P10" s="14" t="str">
        <f t="shared" ca="1" si="0"/>
        <v/>
      </c>
      <c r="Q10" s="14" t="str">
        <f t="shared" ca="1" si="0"/>
        <v/>
      </c>
      <c r="R10" s="14" t="str">
        <f t="shared" ca="1" si="0"/>
        <v/>
      </c>
      <c r="S10" s="14" t="str">
        <f t="shared" ca="1" si="0"/>
        <v/>
      </c>
      <c r="T10" s="14" t="str">
        <f t="shared" ca="1" si="0"/>
        <v/>
      </c>
      <c r="U10" s="14" t="str">
        <f t="shared" ca="1" si="0"/>
        <v/>
      </c>
      <c r="V10" s="14" t="str">
        <f t="shared" ca="1" si="0"/>
        <v/>
      </c>
      <c r="W10" s="14" t="str">
        <f t="shared" ca="1" si="0"/>
        <v/>
      </c>
      <c r="X10" s="14" t="str">
        <f t="shared" ca="1" si="0"/>
        <v/>
      </c>
      <c r="Y10" s="14" t="str">
        <f t="shared" ca="1" si="0"/>
        <v/>
      </c>
      <c r="Z10" s="14" t="str">
        <f t="shared" ca="1" si="0"/>
        <v/>
      </c>
      <c r="AA10" s="14" t="str">
        <f t="shared" ca="1" si="0"/>
        <v/>
      </c>
      <c r="AB10" s="14" t="str">
        <f t="shared" ca="1" si="0"/>
        <v/>
      </c>
      <c r="AC10" s="14" t="str">
        <f t="shared" ca="1" si="0"/>
        <v/>
      </c>
      <c r="AD10" s="14" t="str">
        <f t="shared" ca="1" si="0"/>
        <v/>
      </c>
      <c r="AE10" s="14" t="str">
        <f ca="1">IF(AND(SUM(OFFSET(AE14,1,0,Task_Rows,1))=0),"",SUM(OFFSET(AE14,1,0,Task_Rows,1)))</f>
        <v/>
      </c>
      <c r="AF10" s="14"/>
      <c r="AG10" s="14"/>
      <c r="AH10" s="14"/>
      <c r="AI10" s="14"/>
      <c r="AJ10" s="14"/>
    </row>
    <row r="11" spans="1:36" x14ac:dyDescent="0.25">
      <c r="A11" t="s">
        <v>46</v>
      </c>
      <c r="B11" s="8">
        <f>IF(COUNTA(A15:A244)=0,1,COUNTA(A15:A244))</f>
        <v>33</v>
      </c>
      <c r="C11" t="s">
        <v>47</v>
      </c>
      <c r="D11" s="8">
        <f ca="1">IF(COUNTIF(F10:AD10,"&gt;0")=0,1,COUNTIF(F10:AD10,"&gt;0"))</f>
        <v>5</v>
      </c>
      <c r="F11" s="8">
        <f ca="1">IF(F14="","",$E10-$E10/($B9-1)*(F14-1))</f>
        <v>340</v>
      </c>
      <c r="G11" s="8">
        <f t="shared" ref="G11:AD11" ca="1" si="1">IF(G14="","",Total_Effort-Total_Effort/(Implementation_Days)*(G14-1))</f>
        <v>320</v>
      </c>
      <c r="H11" s="8">
        <f t="shared" ca="1" si="1"/>
        <v>300</v>
      </c>
      <c r="I11" s="8">
        <f t="shared" ca="1" si="1"/>
        <v>280</v>
      </c>
      <c r="J11" s="8">
        <f t="shared" ca="1" si="1"/>
        <v>260</v>
      </c>
      <c r="K11" s="8">
        <f t="shared" ca="1" si="1"/>
        <v>240</v>
      </c>
      <c r="L11" s="8">
        <f t="shared" ca="1" si="1"/>
        <v>220</v>
      </c>
      <c r="M11" s="8">
        <f t="shared" ca="1" si="1"/>
        <v>200</v>
      </c>
      <c r="N11" s="8">
        <f t="shared" ca="1" si="1"/>
        <v>180</v>
      </c>
      <c r="O11" s="8">
        <f t="shared" ca="1" si="1"/>
        <v>160</v>
      </c>
      <c r="P11" s="8">
        <f t="shared" ca="1" si="1"/>
        <v>140</v>
      </c>
      <c r="Q11" s="8">
        <f t="shared" ca="1" si="1"/>
        <v>120</v>
      </c>
      <c r="R11" s="8">
        <f t="shared" ca="1" si="1"/>
        <v>100</v>
      </c>
      <c r="S11" s="8">
        <f t="shared" ca="1" si="1"/>
        <v>80</v>
      </c>
      <c r="T11" s="8">
        <f t="shared" ca="1" si="1"/>
        <v>60</v>
      </c>
      <c r="U11" s="8">
        <f t="shared" ca="1" si="1"/>
        <v>40</v>
      </c>
      <c r="V11" s="8">
        <f t="shared" ca="1" si="1"/>
        <v>20</v>
      </c>
      <c r="W11" s="8" t="str">
        <f t="shared" si="1"/>
        <v/>
      </c>
      <c r="X11" s="8" t="str">
        <f t="shared" si="1"/>
        <v/>
      </c>
      <c r="Y11" s="8" t="str">
        <f t="shared" si="1"/>
        <v/>
      </c>
      <c r="Z11" s="8" t="str">
        <f t="shared" si="1"/>
        <v/>
      </c>
      <c r="AA11" s="8" t="str">
        <f t="shared" si="1"/>
        <v/>
      </c>
      <c r="AB11" s="8" t="str">
        <f t="shared" si="1"/>
        <v/>
      </c>
      <c r="AC11" s="8" t="str">
        <f t="shared" si="1"/>
        <v/>
      </c>
      <c r="AD11" s="8" t="str">
        <f t="shared" si="1"/>
        <v/>
      </c>
      <c r="AE11" s="8" t="str">
        <f>IF(AE14="","",Total_Effort-Total_Effort/(Implementation_Days)*(AE14-1))</f>
        <v/>
      </c>
      <c r="AF11" s="8" t="str">
        <f>IF(AF14="","",Total_Effort-Total_Effort/(Implementation_Days)*(AF14-1))</f>
        <v/>
      </c>
      <c r="AG11" s="8" t="str">
        <f>IF(AG14="","",Total_Effort-Total_Effort/(Implementation_Days)*(AG14-1))</f>
        <v/>
      </c>
      <c r="AH11" s="8" t="str">
        <f>IF(AH14="","",Total_Effort-Total_Effort/(Implementation_Days)*(AH14-1))</f>
        <v/>
      </c>
      <c r="AI11" s="8" t="str">
        <f>IF(AI14="","",Total_Effort-Total_Effort/(Implementation_Days)*(AI14-1))</f>
        <v/>
      </c>
      <c r="AJ11" s="8"/>
    </row>
    <row r="12" spans="1:36" x14ac:dyDescent="0.25">
      <c r="A12" s="41" t="s">
        <v>48</v>
      </c>
      <c r="B12"/>
      <c r="C12" t="s">
        <v>49</v>
      </c>
      <c r="D12" s="8"/>
      <c r="F12" s="8">
        <f t="shared" ref="F12:AD12" ca="1" si="2">IF(TREND(OFFSET($F10,0,Done_Days-Trend_Days,1,Trend_Days),OFFSET($F13,0,Done_Days-Trend_Days,1,Trend_Days),F13)&lt;0,"",TREND(OFFSET($F10,0,Done_Days-Trend_Days,1,Trend_Days),OFFSET($F13,0,Done_Days-Trend_Days,1,Trend_Days),F13))</f>
        <v>335.2</v>
      </c>
      <c r="G12" s="8">
        <f t="shared" ca="1" si="2"/>
        <v>328.7</v>
      </c>
      <c r="H12" s="8">
        <f t="shared" ca="1" si="2"/>
        <v>322.2</v>
      </c>
      <c r="I12" s="8">
        <f t="shared" ca="1" si="2"/>
        <v>315.7</v>
      </c>
      <c r="J12" s="8">
        <f t="shared" ca="1" si="2"/>
        <v>309.2</v>
      </c>
      <c r="K12" s="8">
        <f t="shared" ca="1" si="2"/>
        <v>302.7</v>
      </c>
      <c r="L12" s="8">
        <f t="shared" ca="1" si="2"/>
        <v>296.2</v>
      </c>
      <c r="M12" s="8">
        <f t="shared" ca="1" si="2"/>
        <v>289.7</v>
      </c>
      <c r="N12" s="8">
        <f t="shared" ca="1" si="2"/>
        <v>283.2</v>
      </c>
      <c r="O12" s="8">
        <f t="shared" ca="1" si="2"/>
        <v>276.7</v>
      </c>
      <c r="P12" s="8">
        <f t="shared" ca="1" si="2"/>
        <v>270.2</v>
      </c>
      <c r="Q12" s="8">
        <f t="shared" ca="1" si="2"/>
        <v>263.7</v>
      </c>
      <c r="R12" s="8">
        <f t="shared" ca="1" si="2"/>
        <v>257.2</v>
      </c>
      <c r="S12" s="8">
        <f t="shared" ca="1" si="2"/>
        <v>250.7</v>
      </c>
      <c r="T12" s="8">
        <f t="shared" ca="1" si="2"/>
        <v>244.2</v>
      </c>
      <c r="U12" s="8">
        <f t="shared" ca="1" si="2"/>
        <v>237.7</v>
      </c>
      <c r="V12" s="8">
        <f t="shared" ca="1" si="2"/>
        <v>231.2</v>
      </c>
      <c r="W12" s="8">
        <f t="shared" ca="1" si="2"/>
        <v>224.7</v>
      </c>
      <c r="X12" s="8">
        <f t="shared" ca="1" si="2"/>
        <v>218.2</v>
      </c>
      <c r="Y12" s="8">
        <f t="shared" ca="1" si="2"/>
        <v>211.70000000000002</v>
      </c>
      <c r="Z12" s="8">
        <f t="shared" ca="1" si="2"/>
        <v>205.20000000000002</v>
      </c>
      <c r="AA12" s="8">
        <f t="shared" ca="1" si="2"/>
        <v>198.70000000000002</v>
      </c>
      <c r="AB12" s="8">
        <f t="shared" ca="1" si="2"/>
        <v>192.20000000000002</v>
      </c>
      <c r="AC12" s="8">
        <f t="shared" ca="1" si="2"/>
        <v>185.70000000000002</v>
      </c>
      <c r="AD12" s="8">
        <f t="shared" ca="1" si="2"/>
        <v>179.20000000000002</v>
      </c>
      <c r="AE12" s="8">
        <f ca="1">IF(TREND(OFFSET($F10,0,Done_Days-Trend_Days,1,Trend_Days),OFFSET($F13,0,Done_Days-Trend_Days,1,Trend_Days),AE13)&lt;0,"",TREND(OFFSET($F10,0,Done_Days-Trend_Days,1,Trend_Days),OFFSET($F13,0,Done_Days-Trend_Days,1,Trend_Days),AE13))</f>
        <v>172.70000000000002</v>
      </c>
      <c r="AF12" s="8">
        <f ca="1">IF(TREND(OFFSET($F10,0,Done_Days-Trend_Days,1,Trend_Days),OFFSET($F13,0,Done_Days-Trend_Days,1,Trend_Days),AF13)&lt;0,"",TREND(OFFSET($F10,0,Done_Days-Trend_Days,1,Trend_Days),OFFSET($F13,0,Done_Days-Trend_Days,1,Trend_Days),AF13))</f>
        <v>166.20000000000002</v>
      </c>
      <c r="AG12" s="8">
        <f ca="1">IF(TREND(OFFSET($F10,0,Done_Days-Trend_Days,1,Trend_Days),OFFSET($F13,0,Done_Days-Trend_Days,1,Trend_Days),AG13)&lt;0,"",TREND(OFFSET($F10,0,Done_Days-Trend_Days,1,Trend_Days),OFFSET($F13,0,Done_Days-Trend_Days,1,Trend_Days),AG13))</f>
        <v>159.70000000000002</v>
      </c>
      <c r="AH12" s="8">
        <f ca="1">IF(TREND(OFFSET($F10,0,Done_Days-Trend_Days,1,Trend_Days),OFFSET($F13,0,Done_Days-Trend_Days,1,Trend_Days),AH13)&lt;0,"",TREND(OFFSET($F10,0,Done_Days-Trend_Days,1,Trend_Days),OFFSET($F13,0,Done_Days-Trend_Days,1,Trend_Days),AH13))</f>
        <v>153.20000000000002</v>
      </c>
      <c r="AI12" s="8">
        <f ca="1">IF(TREND(OFFSET($F10,0,Done_Days-Trend_Days,1,Trend_Days),OFFSET($F13,0,Done_Days-Trend_Days,1,Trend_Days),AI13)&lt;0,"",TREND(OFFSET($F10,0,Done_Days-Trend_Days,1,Trend_Days),OFFSET($F13,0,Done_Days-Trend_Days,1,Trend_Days),AI13))</f>
        <v>146.70000000000002</v>
      </c>
      <c r="AJ12" s="8"/>
    </row>
    <row r="13" spans="1:36" x14ac:dyDescent="0.25">
      <c r="A13" s="41" t="s">
        <v>52</v>
      </c>
      <c r="B13"/>
      <c r="C13" t="s">
        <v>53</v>
      </c>
      <c r="D13" s="8">
        <f ca="1">IF(Done_Days&gt;B10,B10,Done_Days)</f>
        <v>5</v>
      </c>
      <c r="F13" s="8">
        <f ca="1">IF(Done_Days&gt;E13,E13+1,"")</f>
        <v>1</v>
      </c>
      <c r="G13" s="8">
        <v>2</v>
      </c>
      <c r="H13" s="8">
        <v>3</v>
      </c>
      <c r="I13" s="8">
        <v>4</v>
      </c>
      <c r="J13" s="8">
        <v>5</v>
      </c>
      <c r="K13" s="8">
        <v>6</v>
      </c>
      <c r="L13" s="8">
        <v>7</v>
      </c>
      <c r="M13" s="8">
        <v>8</v>
      </c>
      <c r="N13" s="8">
        <v>9</v>
      </c>
      <c r="O13" s="8">
        <v>10</v>
      </c>
      <c r="P13" s="8">
        <v>11</v>
      </c>
      <c r="Q13" s="8">
        <v>12</v>
      </c>
      <c r="R13" s="8">
        <v>13</v>
      </c>
      <c r="S13" s="8">
        <v>14</v>
      </c>
      <c r="T13" s="8">
        <v>15</v>
      </c>
      <c r="U13" s="8">
        <v>16</v>
      </c>
      <c r="V13" s="8">
        <v>17</v>
      </c>
      <c r="W13" s="8">
        <v>18</v>
      </c>
      <c r="X13" s="8">
        <v>19</v>
      </c>
      <c r="Y13" s="8">
        <v>20</v>
      </c>
      <c r="Z13" s="8">
        <v>21</v>
      </c>
      <c r="AA13" s="8">
        <v>22</v>
      </c>
      <c r="AB13" s="8">
        <v>23</v>
      </c>
      <c r="AC13" s="8">
        <v>24</v>
      </c>
      <c r="AD13" s="8">
        <v>25</v>
      </c>
      <c r="AE13" s="8">
        <v>26</v>
      </c>
      <c r="AF13" s="8">
        <v>27</v>
      </c>
      <c r="AG13" s="8">
        <v>28</v>
      </c>
      <c r="AH13" s="8">
        <v>29</v>
      </c>
      <c r="AI13" s="8">
        <v>30</v>
      </c>
      <c r="AJ13" s="8"/>
    </row>
    <row r="14" spans="1:36" x14ac:dyDescent="0.25">
      <c r="A14" s="9" t="s">
        <v>14</v>
      </c>
      <c r="B14" s="15" t="s">
        <v>25</v>
      </c>
      <c r="C14" s="9" t="s">
        <v>3</v>
      </c>
      <c r="D14" s="9" t="s">
        <v>4</v>
      </c>
      <c r="E14" s="15" t="s">
        <v>15</v>
      </c>
      <c r="F14" s="15">
        <v>1</v>
      </c>
      <c r="G14" s="15">
        <f t="shared" ref="G14:AE14" si="3">IF($B$9&gt;F14,F14+1,"")</f>
        <v>2</v>
      </c>
      <c r="H14" s="15">
        <f t="shared" si="3"/>
        <v>3</v>
      </c>
      <c r="I14" s="15">
        <f t="shared" si="3"/>
        <v>4</v>
      </c>
      <c r="J14" s="15">
        <f t="shared" si="3"/>
        <v>5</v>
      </c>
      <c r="K14" s="15">
        <f t="shared" si="3"/>
        <v>6</v>
      </c>
      <c r="L14" s="15">
        <f t="shared" si="3"/>
        <v>7</v>
      </c>
      <c r="M14" s="15">
        <f t="shared" si="3"/>
        <v>8</v>
      </c>
      <c r="N14" s="15">
        <f t="shared" si="3"/>
        <v>9</v>
      </c>
      <c r="O14" s="15">
        <f t="shared" si="3"/>
        <v>10</v>
      </c>
      <c r="P14" s="15">
        <f t="shared" si="3"/>
        <v>11</v>
      </c>
      <c r="Q14" s="15">
        <f t="shared" si="3"/>
        <v>12</v>
      </c>
      <c r="R14" s="15">
        <f t="shared" si="3"/>
        <v>13</v>
      </c>
      <c r="S14" s="15">
        <f t="shared" si="3"/>
        <v>14</v>
      </c>
      <c r="T14" s="15">
        <f t="shared" si="3"/>
        <v>15</v>
      </c>
      <c r="U14" s="15">
        <f t="shared" si="3"/>
        <v>16</v>
      </c>
      <c r="V14" s="15">
        <f t="shared" si="3"/>
        <v>17</v>
      </c>
      <c r="W14" s="15" t="str">
        <f t="shared" si="3"/>
        <v/>
      </c>
      <c r="X14" s="15" t="str">
        <f t="shared" si="3"/>
        <v/>
      </c>
      <c r="Y14" s="15" t="str">
        <f t="shared" si="3"/>
        <v/>
      </c>
      <c r="Z14" s="15" t="str">
        <f t="shared" si="3"/>
        <v/>
      </c>
      <c r="AA14" s="15" t="str">
        <f t="shared" si="3"/>
        <v/>
      </c>
      <c r="AB14" s="15" t="str">
        <f t="shared" si="3"/>
        <v/>
      </c>
      <c r="AC14" s="15" t="str">
        <f t="shared" si="3"/>
        <v/>
      </c>
      <c r="AD14" s="15" t="str">
        <f t="shared" si="3"/>
        <v/>
      </c>
      <c r="AE14" s="15" t="str">
        <f t="shared" si="3"/>
        <v/>
      </c>
      <c r="AF14" s="15" t="str">
        <f t="shared" ref="AF14" si="4">IF($B$9&gt;AE14,AE14+1,"")</f>
        <v/>
      </c>
      <c r="AG14" s="15" t="str">
        <f t="shared" ref="AG14" si="5">IF($B$9&gt;AF14,AF14+1,"")</f>
        <v/>
      </c>
      <c r="AH14" s="15" t="str">
        <f t="shared" ref="AH14" si="6">IF($B$9&gt;AG14,AG14+1,"")</f>
        <v/>
      </c>
      <c r="AI14" s="15" t="str">
        <f t="shared" ref="AI14" si="7">IF($B$9&gt;AH14,AH14+1,"")</f>
        <v/>
      </c>
      <c r="AJ14" s="15"/>
    </row>
    <row r="15" spans="1:36" s="47" customFormat="1" x14ac:dyDescent="0.25">
      <c r="A15" s="42" t="s">
        <v>16</v>
      </c>
      <c r="B15" s="43">
        <v>1</v>
      </c>
      <c r="C15" s="42" t="s">
        <v>22</v>
      </c>
      <c r="D15" s="44" t="s">
        <v>54</v>
      </c>
      <c r="E15" s="45">
        <v>10</v>
      </c>
      <c r="F15" s="45">
        <v>8</v>
      </c>
      <c r="G15" s="45">
        <v>8</v>
      </c>
      <c r="H15" s="45">
        <v>8</v>
      </c>
      <c r="I15" s="45">
        <v>8</v>
      </c>
      <c r="J15" s="46">
        <v>8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</row>
    <row r="16" spans="1:36" s="47" customFormat="1" x14ac:dyDescent="0.25">
      <c r="A16" s="48" t="s">
        <v>18</v>
      </c>
      <c r="B16" s="49">
        <v>1</v>
      </c>
      <c r="C16" s="44" t="s">
        <v>22</v>
      </c>
      <c r="D16" s="44" t="s">
        <v>54</v>
      </c>
      <c r="E16" s="50">
        <v>10</v>
      </c>
      <c r="F16" s="50">
        <v>10</v>
      </c>
      <c r="G16" s="50">
        <v>8</v>
      </c>
      <c r="H16" s="50">
        <v>8</v>
      </c>
      <c r="I16" s="50">
        <v>8</v>
      </c>
      <c r="J16" s="46">
        <v>8</v>
      </c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</row>
    <row r="17" spans="1:35" s="47" customFormat="1" x14ac:dyDescent="0.25">
      <c r="A17" s="42" t="s">
        <v>7</v>
      </c>
      <c r="B17" s="49">
        <v>1</v>
      </c>
      <c r="C17" s="44" t="s">
        <v>22</v>
      </c>
      <c r="D17" s="44" t="s">
        <v>54</v>
      </c>
      <c r="E17" s="50">
        <v>20</v>
      </c>
      <c r="F17" s="50">
        <v>20</v>
      </c>
      <c r="G17" s="50">
        <v>15</v>
      </c>
      <c r="H17" s="50">
        <v>12</v>
      </c>
      <c r="I17" s="50">
        <v>10</v>
      </c>
      <c r="J17" s="46">
        <v>10</v>
      </c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</row>
    <row r="18" spans="1:35" s="47" customFormat="1" x14ac:dyDescent="0.25">
      <c r="A18" s="63" t="s">
        <v>8</v>
      </c>
      <c r="B18" s="49"/>
      <c r="C18" s="44"/>
      <c r="D18" s="44"/>
      <c r="E18" s="50"/>
      <c r="F18" s="50"/>
      <c r="G18" s="50"/>
      <c r="H18" s="50"/>
      <c r="I18" s="50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</row>
    <row r="19" spans="1:35" s="47" customFormat="1" x14ac:dyDescent="0.25">
      <c r="A19" s="52" t="s">
        <v>19</v>
      </c>
      <c r="B19" s="49">
        <v>2</v>
      </c>
      <c r="C19" s="44" t="s">
        <v>44</v>
      </c>
      <c r="D19" s="44" t="s">
        <v>17</v>
      </c>
      <c r="E19" s="50">
        <v>5</v>
      </c>
      <c r="F19" s="50">
        <v>5</v>
      </c>
      <c r="G19" s="50">
        <v>5</v>
      </c>
      <c r="H19" s="50">
        <v>5</v>
      </c>
      <c r="I19" s="50">
        <v>5</v>
      </c>
      <c r="J19" s="46">
        <v>5</v>
      </c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</row>
    <row r="20" spans="1:35" s="47" customFormat="1" x14ac:dyDescent="0.25">
      <c r="A20" s="64" t="s">
        <v>20</v>
      </c>
      <c r="B20" s="43">
        <v>3</v>
      </c>
      <c r="C20" s="44" t="s">
        <v>45</v>
      </c>
      <c r="D20" s="44" t="s">
        <v>17</v>
      </c>
      <c r="E20" s="43">
        <v>5</v>
      </c>
      <c r="F20" s="43">
        <v>5</v>
      </c>
      <c r="G20" s="43">
        <v>3</v>
      </c>
      <c r="H20" s="43">
        <v>3</v>
      </c>
      <c r="I20" s="43">
        <v>2</v>
      </c>
      <c r="J20" s="46">
        <v>0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</row>
    <row r="21" spans="1:35" s="47" customFormat="1" x14ac:dyDescent="0.25">
      <c r="A21" s="52" t="s">
        <v>21</v>
      </c>
      <c r="B21" s="49">
        <v>4</v>
      </c>
      <c r="C21" s="44" t="s">
        <v>22</v>
      </c>
      <c r="D21" s="44" t="s">
        <v>17</v>
      </c>
      <c r="E21" s="49">
        <v>20</v>
      </c>
      <c r="F21" s="49">
        <v>20</v>
      </c>
      <c r="G21" s="49">
        <v>20</v>
      </c>
      <c r="H21" s="49">
        <v>20</v>
      </c>
      <c r="I21" s="49">
        <v>20</v>
      </c>
      <c r="J21" s="46">
        <v>20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</row>
    <row r="22" spans="1:35" s="47" customFormat="1" x14ac:dyDescent="0.25">
      <c r="A22" s="52" t="s">
        <v>23</v>
      </c>
      <c r="B22" s="49">
        <v>5</v>
      </c>
      <c r="C22" s="44" t="s">
        <v>44</v>
      </c>
      <c r="D22" s="44" t="s">
        <v>17</v>
      </c>
      <c r="E22" s="49">
        <v>10</v>
      </c>
      <c r="F22" s="49">
        <v>10</v>
      </c>
      <c r="G22" s="49">
        <v>10</v>
      </c>
      <c r="H22" s="49">
        <v>10</v>
      </c>
      <c r="I22" s="49">
        <v>10</v>
      </c>
      <c r="J22" s="54">
        <v>10</v>
      </c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</row>
    <row r="23" spans="1:35" s="47" customFormat="1" x14ac:dyDescent="0.25">
      <c r="A23" s="63" t="s">
        <v>26</v>
      </c>
      <c r="B23" s="49"/>
      <c r="C23" s="44"/>
      <c r="D23" s="44"/>
      <c r="E23" s="49"/>
      <c r="F23" s="49"/>
      <c r="G23" s="49"/>
      <c r="H23" s="49"/>
      <c r="I23" s="49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</row>
    <row r="24" spans="1:35" s="47" customFormat="1" x14ac:dyDescent="0.25">
      <c r="A24" s="65" t="s">
        <v>19</v>
      </c>
      <c r="B24" s="43">
        <v>2</v>
      </c>
      <c r="C24" s="42" t="s">
        <v>44</v>
      </c>
      <c r="D24" s="44" t="s">
        <v>17</v>
      </c>
      <c r="E24" s="55">
        <v>5</v>
      </c>
      <c r="F24" s="55">
        <v>5</v>
      </c>
      <c r="G24" s="55">
        <v>5</v>
      </c>
      <c r="H24" s="55">
        <v>5</v>
      </c>
      <c r="I24" s="55">
        <v>4</v>
      </c>
      <c r="J24" s="46">
        <v>4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</row>
    <row r="25" spans="1:35" s="47" customFormat="1" x14ac:dyDescent="0.25">
      <c r="A25" s="64" t="s">
        <v>20</v>
      </c>
      <c r="B25" s="43">
        <v>3</v>
      </c>
      <c r="C25" s="42" t="s">
        <v>44</v>
      </c>
      <c r="D25" s="44" t="s">
        <v>17</v>
      </c>
      <c r="E25" s="56">
        <v>5</v>
      </c>
      <c r="F25" s="56">
        <v>5</v>
      </c>
      <c r="G25" s="56">
        <v>3</v>
      </c>
      <c r="H25" s="56">
        <v>3</v>
      </c>
      <c r="I25" s="56">
        <v>2</v>
      </c>
      <c r="J25" s="57">
        <v>0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</row>
    <row r="26" spans="1:35" s="47" customFormat="1" x14ac:dyDescent="0.25">
      <c r="A26" s="52" t="s">
        <v>21</v>
      </c>
      <c r="B26" s="43">
        <v>6</v>
      </c>
      <c r="C26" s="42" t="s">
        <v>45</v>
      </c>
      <c r="D26" s="44" t="s">
        <v>17</v>
      </c>
      <c r="E26" s="56">
        <v>20</v>
      </c>
      <c r="F26" s="56">
        <v>20</v>
      </c>
      <c r="G26" s="56">
        <v>20</v>
      </c>
      <c r="H26" s="56">
        <v>20</v>
      </c>
      <c r="I26" s="56">
        <v>20</v>
      </c>
      <c r="J26" s="57">
        <v>20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</row>
    <row r="27" spans="1:35" s="47" customFormat="1" x14ac:dyDescent="0.25">
      <c r="A27" s="52" t="s">
        <v>23</v>
      </c>
      <c r="B27" s="43">
        <v>7</v>
      </c>
      <c r="C27" s="42" t="s">
        <v>22</v>
      </c>
      <c r="D27" s="44" t="s">
        <v>17</v>
      </c>
      <c r="E27" s="58">
        <v>10</v>
      </c>
      <c r="F27" s="58">
        <v>10</v>
      </c>
      <c r="G27" s="58">
        <v>10</v>
      </c>
      <c r="H27" s="58">
        <v>10</v>
      </c>
      <c r="I27" s="58">
        <v>10</v>
      </c>
      <c r="J27" s="57">
        <v>10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</row>
    <row r="28" spans="1:35" s="47" customFormat="1" x14ac:dyDescent="0.25">
      <c r="A28" s="63" t="s">
        <v>27</v>
      </c>
      <c r="B28" s="43"/>
      <c r="C28" s="42"/>
      <c r="D28" s="44"/>
      <c r="E28" s="56"/>
      <c r="F28" s="56"/>
      <c r="G28" s="56"/>
      <c r="H28" s="56"/>
      <c r="I28" s="56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</row>
    <row r="29" spans="1:35" s="47" customFormat="1" x14ac:dyDescent="0.25">
      <c r="A29" s="65" t="s">
        <v>19</v>
      </c>
      <c r="B29" s="43">
        <v>2</v>
      </c>
      <c r="C29" s="42" t="s">
        <v>44</v>
      </c>
      <c r="D29" s="44" t="s">
        <v>17</v>
      </c>
      <c r="E29" s="55">
        <v>5</v>
      </c>
      <c r="F29" s="55">
        <v>5</v>
      </c>
      <c r="G29" s="55">
        <v>5</v>
      </c>
      <c r="H29" s="55">
        <v>5</v>
      </c>
      <c r="I29" s="55">
        <v>5</v>
      </c>
      <c r="J29" s="57">
        <v>5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</row>
    <row r="30" spans="1:35" s="47" customFormat="1" x14ac:dyDescent="0.25">
      <c r="A30" s="64" t="s">
        <v>20</v>
      </c>
      <c r="B30" s="43">
        <v>3</v>
      </c>
      <c r="C30" s="42" t="s">
        <v>22</v>
      </c>
      <c r="D30" s="44" t="s">
        <v>17</v>
      </c>
      <c r="E30" s="56">
        <v>5</v>
      </c>
      <c r="F30" s="56">
        <v>5</v>
      </c>
      <c r="G30" s="56">
        <v>3</v>
      </c>
      <c r="H30" s="56">
        <v>3</v>
      </c>
      <c r="I30" s="56">
        <v>2</v>
      </c>
      <c r="J30" s="57">
        <v>0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</row>
    <row r="31" spans="1:35" s="47" customFormat="1" x14ac:dyDescent="0.25">
      <c r="A31" s="52" t="s">
        <v>21</v>
      </c>
      <c r="B31" s="43">
        <v>8</v>
      </c>
      <c r="C31" s="42" t="s">
        <v>22</v>
      </c>
      <c r="D31" s="44" t="s">
        <v>17</v>
      </c>
      <c r="E31" s="56">
        <v>20</v>
      </c>
      <c r="F31" s="56">
        <v>20</v>
      </c>
      <c r="G31" s="56">
        <v>20</v>
      </c>
      <c r="H31" s="56">
        <v>20</v>
      </c>
      <c r="I31" s="56">
        <v>20</v>
      </c>
      <c r="J31" s="57">
        <v>20</v>
      </c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</row>
    <row r="32" spans="1:35" s="47" customFormat="1" x14ac:dyDescent="0.25">
      <c r="A32" s="52" t="s">
        <v>23</v>
      </c>
      <c r="B32" s="43">
        <v>9</v>
      </c>
      <c r="C32" s="42" t="s">
        <v>45</v>
      </c>
      <c r="D32" s="44" t="s">
        <v>17</v>
      </c>
      <c r="E32" s="58">
        <v>10</v>
      </c>
      <c r="F32" s="58">
        <v>10</v>
      </c>
      <c r="G32" s="58">
        <v>10</v>
      </c>
      <c r="H32" s="58">
        <v>10</v>
      </c>
      <c r="I32" s="58">
        <v>10</v>
      </c>
      <c r="J32" s="57">
        <v>10</v>
      </c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</row>
    <row r="33" spans="1:35" s="47" customFormat="1" x14ac:dyDescent="0.25">
      <c r="A33" s="51" t="s">
        <v>30</v>
      </c>
      <c r="B33" s="43"/>
      <c r="C33" s="44"/>
      <c r="D33" s="44"/>
      <c r="E33" s="59"/>
      <c r="F33" s="59"/>
      <c r="G33" s="59"/>
      <c r="H33" s="59"/>
      <c r="I33" s="59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</row>
    <row r="34" spans="1:35" s="47" customFormat="1" x14ac:dyDescent="0.25">
      <c r="A34" s="52" t="s">
        <v>19</v>
      </c>
      <c r="B34" s="43">
        <v>2</v>
      </c>
      <c r="C34" s="42" t="s">
        <v>44</v>
      </c>
      <c r="D34" s="44" t="s">
        <v>17</v>
      </c>
      <c r="E34" s="55">
        <v>5</v>
      </c>
      <c r="F34" s="55">
        <v>5</v>
      </c>
      <c r="G34" s="55">
        <v>5</v>
      </c>
      <c r="H34" s="55">
        <v>5</v>
      </c>
      <c r="I34" s="55">
        <v>5</v>
      </c>
      <c r="J34" s="55">
        <v>5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</row>
    <row r="35" spans="1:35" s="47" customFormat="1" x14ac:dyDescent="0.25">
      <c r="A35" s="53" t="s">
        <v>20</v>
      </c>
      <c r="B35" s="43">
        <v>3</v>
      </c>
      <c r="C35" s="42" t="s">
        <v>45</v>
      </c>
      <c r="D35" s="44" t="s">
        <v>17</v>
      </c>
      <c r="E35" s="56">
        <v>10</v>
      </c>
      <c r="F35" s="56">
        <v>10</v>
      </c>
      <c r="G35" s="56">
        <v>10</v>
      </c>
      <c r="H35" s="56">
        <v>10</v>
      </c>
      <c r="I35" s="56">
        <v>10</v>
      </c>
      <c r="J35" s="56">
        <v>10</v>
      </c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</row>
    <row r="36" spans="1:35" s="47" customFormat="1" x14ac:dyDescent="0.25">
      <c r="A36" s="52" t="s">
        <v>21</v>
      </c>
      <c r="B36" s="43">
        <v>10</v>
      </c>
      <c r="C36" s="44" t="s">
        <v>22</v>
      </c>
      <c r="D36" s="44" t="s">
        <v>17</v>
      </c>
      <c r="E36" s="56">
        <v>30</v>
      </c>
      <c r="F36" s="56">
        <v>30</v>
      </c>
      <c r="G36" s="56">
        <v>30</v>
      </c>
      <c r="H36" s="56">
        <v>30</v>
      </c>
      <c r="I36" s="56">
        <v>30</v>
      </c>
      <c r="J36" s="56">
        <v>30</v>
      </c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</row>
    <row r="37" spans="1:35" s="47" customFormat="1" x14ac:dyDescent="0.25">
      <c r="A37" s="52" t="s">
        <v>23</v>
      </c>
      <c r="B37" s="43">
        <v>11</v>
      </c>
      <c r="C37" s="42" t="s">
        <v>44</v>
      </c>
      <c r="D37" s="44" t="s">
        <v>17</v>
      </c>
      <c r="E37" s="58">
        <v>15</v>
      </c>
      <c r="F37" s="58">
        <v>15</v>
      </c>
      <c r="G37" s="58">
        <v>15</v>
      </c>
      <c r="H37" s="58">
        <v>15</v>
      </c>
      <c r="I37" s="58">
        <v>15</v>
      </c>
      <c r="J37" s="58">
        <v>15</v>
      </c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</row>
    <row r="38" spans="1:35" s="47" customFormat="1" x14ac:dyDescent="0.25">
      <c r="A38" s="51" t="s">
        <v>28</v>
      </c>
      <c r="B38" s="60"/>
      <c r="C38" s="61"/>
      <c r="D38" s="44"/>
      <c r="E38" s="62"/>
      <c r="F38" s="62"/>
      <c r="G38" s="62"/>
      <c r="H38" s="62"/>
      <c r="I38" s="62"/>
      <c r="J38" s="62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</row>
    <row r="39" spans="1:35" s="47" customFormat="1" x14ac:dyDescent="0.25">
      <c r="A39" s="52" t="s">
        <v>19</v>
      </c>
      <c r="B39" s="43">
        <v>2</v>
      </c>
      <c r="C39" s="42" t="s">
        <v>44</v>
      </c>
      <c r="D39" s="44" t="s">
        <v>17</v>
      </c>
      <c r="E39" s="55">
        <v>5</v>
      </c>
      <c r="F39" s="55">
        <v>5</v>
      </c>
      <c r="G39" s="55">
        <v>5</v>
      </c>
      <c r="H39" s="55">
        <v>5</v>
      </c>
      <c r="I39" s="55">
        <v>5</v>
      </c>
      <c r="J39" s="55">
        <v>5</v>
      </c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</row>
    <row r="40" spans="1:35" s="47" customFormat="1" x14ac:dyDescent="0.25">
      <c r="A40" s="53" t="s">
        <v>20</v>
      </c>
      <c r="B40" s="43">
        <v>3</v>
      </c>
      <c r="C40" s="42" t="s">
        <v>22</v>
      </c>
      <c r="D40" s="44" t="s">
        <v>17</v>
      </c>
      <c r="E40" s="56">
        <v>10</v>
      </c>
      <c r="F40" s="56">
        <v>10</v>
      </c>
      <c r="G40" s="56">
        <v>10</v>
      </c>
      <c r="H40" s="56">
        <v>10</v>
      </c>
      <c r="I40" s="56">
        <v>10</v>
      </c>
      <c r="J40" s="56">
        <v>10</v>
      </c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</row>
    <row r="41" spans="1:35" s="47" customFormat="1" x14ac:dyDescent="0.25">
      <c r="A41" s="52" t="s">
        <v>21</v>
      </c>
      <c r="B41" s="43">
        <v>12</v>
      </c>
      <c r="C41" s="44" t="s">
        <v>44</v>
      </c>
      <c r="D41" s="44" t="s">
        <v>17</v>
      </c>
      <c r="E41" s="56">
        <v>30</v>
      </c>
      <c r="F41" s="56">
        <v>30</v>
      </c>
      <c r="G41" s="56">
        <v>30</v>
      </c>
      <c r="H41" s="56">
        <v>30</v>
      </c>
      <c r="I41" s="56">
        <v>30</v>
      </c>
      <c r="J41" s="56">
        <v>30</v>
      </c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</row>
    <row r="42" spans="1:35" s="47" customFormat="1" x14ac:dyDescent="0.25">
      <c r="A42" s="52" t="s">
        <v>23</v>
      </c>
      <c r="B42" s="43">
        <v>13</v>
      </c>
      <c r="C42" s="42" t="s">
        <v>45</v>
      </c>
      <c r="D42" s="44" t="s">
        <v>17</v>
      </c>
      <c r="E42" s="58">
        <v>15</v>
      </c>
      <c r="F42" s="58">
        <v>15</v>
      </c>
      <c r="G42" s="58">
        <v>15</v>
      </c>
      <c r="H42" s="58">
        <v>15</v>
      </c>
      <c r="I42" s="58">
        <v>15</v>
      </c>
      <c r="J42" s="58">
        <v>15</v>
      </c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</row>
    <row r="43" spans="1:35" s="47" customFormat="1" x14ac:dyDescent="0.25">
      <c r="A43" s="51" t="s">
        <v>29</v>
      </c>
      <c r="B43" s="60"/>
      <c r="C43" s="61"/>
      <c r="D43" s="61"/>
      <c r="E43" s="62"/>
      <c r="F43" s="62"/>
      <c r="G43" s="62"/>
      <c r="H43" s="62"/>
      <c r="I43" s="62"/>
      <c r="J43" s="62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</row>
    <row r="44" spans="1:35" s="47" customFormat="1" x14ac:dyDescent="0.25">
      <c r="A44" s="52" t="s">
        <v>19</v>
      </c>
      <c r="B44" s="43">
        <v>2</v>
      </c>
      <c r="C44" s="42" t="s">
        <v>44</v>
      </c>
      <c r="D44" s="44" t="s">
        <v>17</v>
      </c>
      <c r="E44" s="55">
        <v>5</v>
      </c>
      <c r="F44" s="55">
        <v>5</v>
      </c>
      <c r="G44" s="55">
        <v>5</v>
      </c>
      <c r="H44" s="55">
        <v>5</v>
      </c>
      <c r="I44" s="55">
        <v>5</v>
      </c>
      <c r="J44" s="55">
        <v>5</v>
      </c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</row>
    <row r="45" spans="1:35" s="47" customFormat="1" x14ac:dyDescent="0.25">
      <c r="A45" s="53" t="s">
        <v>20</v>
      </c>
      <c r="B45" s="43">
        <v>3</v>
      </c>
      <c r="C45" s="42" t="s">
        <v>22</v>
      </c>
      <c r="D45" s="44" t="s">
        <v>17</v>
      </c>
      <c r="E45" s="56">
        <v>10</v>
      </c>
      <c r="F45" s="56">
        <v>10</v>
      </c>
      <c r="G45" s="56">
        <v>10</v>
      </c>
      <c r="H45" s="56">
        <v>10</v>
      </c>
      <c r="I45" s="56">
        <v>10</v>
      </c>
      <c r="J45" s="56">
        <v>10</v>
      </c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</row>
    <row r="46" spans="1:35" s="47" customFormat="1" x14ac:dyDescent="0.25">
      <c r="A46" s="52" t="s">
        <v>21</v>
      </c>
      <c r="B46" s="43">
        <v>14</v>
      </c>
      <c r="C46" s="44" t="s">
        <v>45</v>
      </c>
      <c r="D46" s="44" t="s">
        <v>17</v>
      </c>
      <c r="E46" s="56">
        <v>30</v>
      </c>
      <c r="F46" s="56">
        <v>30</v>
      </c>
      <c r="G46" s="56">
        <v>30</v>
      </c>
      <c r="H46" s="56">
        <v>30</v>
      </c>
      <c r="I46" s="56">
        <v>30</v>
      </c>
      <c r="J46" s="56">
        <v>30</v>
      </c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</row>
    <row r="47" spans="1:35" s="47" customFormat="1" x14ac:dyDescent="0.25">
      <c r="A47" s="52" t="s">
        <v>23</v>
      </c>
      <c r="B47" s="43">
        <v>15</v>
      </c>
      <c r="C47" s="42" t="s">
        <v>44</v>
      </c>
      <c r="D47" s="44" t="s">
        <v>17</v>
      </c>
      <c r="E47" s="58">
        <v>15</v>
      </c>
      <c r="F47" s="58">
        <v>15</v>
      </c>
      <c r="G47" s="58">
        <v>15</v>
      </c>
      <c r="H47" s="58">
        <v>15</v>
      </c>
      <c r="I47" s="58">
        <v>15</v>
      </c>
      <c r="J47" s="58">
        <v>15</v>
      </c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</row>
    <row r="48" spans="1:35" x14ac:dyDescent="0.25">
      <c r="A48" s="37"/>
      <c r="B48" s="28"/>
      <c r="C48" s="33"/>
      <c r="D48" s="32"/>
      <c r="E48" s="30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x14ac:dyDescent="0.25">
      <c r="A49" s="25"/>
      <c r="B49" s="17"/>
      <c r="C49" s="18"/>
      <c r="D49" s="19"/>
      <c r="E49" s="27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x14ac:dyDescent="0.25">
      <c r="A50" s="26"/>
      <c r="B50" s="17"/>
      <c r="C50" s="18"/>
      <c r="D50" s="19"/>
      <c r="E50" s="28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x14ac:dyDescent="0.25">
      <c r="A51" s="25"/>
      <c r="B51" s="17"/>
      <c r="C51" s="19"/>
      <c r="D51" s="19"/>
      <c r="E51" s="28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x14ac:dyDescent="0.25">
      <c r="A52" s="25"/>
      <c r="B52" s="17"/>
      <c r="C52" s="18"/>
      <c r="D52" s="19"/>
      <c r="E52" s="29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x14ac:dyDescent="0.25">
      <c r="A53" s="37"/>
      <c r="B53" s="28"/>
      <c r="C53" s="32"/>
      <c r="D53" s="32"/>
      <c r="E53" s="30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x14ac:dyDescent="0.25">
      <c r="A54" s="25"/>
      <c r="B54" s="17"/>
      <c r="C54" s="18"/>
      <c r="D54" s="19"/>
      <c r="E54" s="27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x14ac:dyDescent="0.25">
      <c r="A55" s="26"/>
      <c r="B55" s="17"/>
      <c r="C55" s="18"/>
      <c r="D55" s="19"/>
      <c r="E55" s="28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x14ac:dyDescent="0.25">
      <c r="A56" s="25"/>
      <c r="B56" s="17"/>
      <c r="C56" s="19"/>
      <c r="D56" s="19"/>
      <c r="E56" s="28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x14ac:dyDescent="0.25">
      <c r="A57" s="25"/>
      <c r="B57" s="17"/>
      <c r="C57" s="18"/>
      <c r="D57" s="19"/>
      <c r="E57" s="29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x14ac:dyDescent="0.25">
      <c r="A58" s="38"/>
      <c r="B58" s="28"/>
      <c r="C58" s="34"/>
      <c r="D58" s="32"/>
      <c r="E58" s="30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x14ac:dyDescent="0.25">
      <c r="A59" s="25"/>
      <c r="B59" s="17"/>
      <c r="C59" s="18"/>
      <c r="D59" s="19"/>
      <c r="E59" s="27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x14ac:dyDescent="0.25">
      <c r="A60" s="26"/>
      <c r="B60" s="17"/>
      <c r="C60" s="18"/>
      <c r="D60" s="19"/>
      <c r="E60" s="28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x14ac:dyDescent="0.25">
      <c r="A61" s="25"/>
      <c r="B61" s="17"/>
      <c r="C61" s="19"/>
      <c r="D61" s="19"/>
      <c r="E61" s="28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x14ac:dyDescent="0.25">
      <c r="A62" s="25"/>
      <c r="B62" s="17"/>
      <c r="C62" s="18"/>
      <c r="D62" s="19"/>
      <c r="E62" s="29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x14ac:dyDescent="0.25">
      <c r="A63" s="38"/>
      <c r="B63" s="28"/>
      <c r="C63" s="19"/>
      <c r="D63" s="32"/>
      <c r="E63" s="30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x14ac:dyDescent="0.25">
      <c r="A64" s="25"/>
      <c r="B64" s="17"/>
      <c r="C64" s="18"/>
      <c r="D64" s="19"/>
      <c r="E64" s="27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x14ac:dyDescent="0.25">
      <c r="A65" s="26"/>
      <c r="B65" s="17"/>
      <c r="C65" s="18"/>
      <c r="D65" s="19"/>
      <c r="E65" s="28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x14ac:dyDescent="0.25">
      <c r="A66" s="25"/>
      <c r="B66" s="17"/>
      <c r="C66" s="19"/>
      <c r="D66" s="19"/>
      <c r="E66" s="28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x14ac:dyDescent="0.25">
      <c r="A67" s="25"/>
      <c r="B67" s="17"/>
      <c r="C67" s="18"/>
      <c r="D67" s="19"/>
      <c r="E67" s="29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x14ac:dyDescent="0.25">
      <c r="A68" s="38"/>
      <c r="B68" s="28"/>
      <c r="C68" s="34"/>
      <c r="D68" s="32"/>
      <c r="E68" s="30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x14ac:dyDescent="0.25">
      <c r="A69" s="25"/>
      <c r="B69" s="17"/>
      <c r="C69" s="18"/>
      <c r="D69" s="19"/>
      <c r="E69" s="27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x14ac:dyDescent="0.25">
      <c r="A70" s="26"/>
      <c r="B70" s="17"/>
      <c r="C70" s="18"/>
      <c r="D70" s="19"/>
      <c r="E70" s="28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x14ac:dyDescent="0.25">
      <c r="A71" s="25"/>
      <c r="B71" s="17"/>
      <c r="C71" s="19"/>
      <c r="D71" s="19"/>
      <c r="E71" s="28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x14ac:dyDescent="0.25">
      <c r="A72" s="25"/>
      <c r="B72" s="17"/>
      <c r="C72" s="18"/>
      <c r="D72" s="19"/>
      <c r="E72" s="29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x14ac:dyDescent="0.25">
      <c r="A73" s="38"/>
      <c r="B73" s="39"/>
      <c r="C73" s="38"/>
      <c r="D73" s="38"/>
      <c r="E73" s="39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x14ac:dyDescent="0.25">
      <c r="A74" s="25"/>
      <c r="B74" s="17"/>
      <c r="C74" s="18"/>
      <c r="D74" s="19"/>
      <c r="E74" s="27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x14ac:dyDescent="0.25">
      <c r="A75" s="26"/>
      <c r="B75" s="17"/>
      <c r="C75" s="18"/>
      <c r="D75" s="19"/>
      <c r="E75" s="28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x14ac:dyDescent="0.25">
      <c r="A76" s="25"/>
      <c r="B76" s="17"/>
      <c r="C76" s="19"/>
      <c r="D76" s="19"/>
      <c r="E76" s="28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x14ac:dyDescent="0.25">
      <c r="A77" s="25"/>
      <c r="B77" s="17"/>
      <c r="C77" s="18"/>
      <c r="D77" s="19"/>
      <c r="E77" s="29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x14ac:dyDescent="0.25">
      <c r="A78" s="38"/>
      <c r="B78" s="39"/>
      <c r="C78" s="38"/>
      <c r="D78" s="38"/>
      <c r="E78" s="39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x14ac:dyDescent="0.25">
      <c r="A79" s="25"/>
      <c r="B79" s="17"/>
      <c r="C79" s="18"/>
      <c r="D79" s="19"/>
      <c r="E79" s="27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x14ac:dyDescent="0.25">
      <c r="A80" s="26"/>
      <c r="B80" s="17"/>
      <c r="C80" s="18"/>
      <c r="D80" s="19"/>
      <c r="E80" s="28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 x14ac:dyDescent="0.25">
      <c r="A81" s="25"/>
      <c r="B81" s="17"/>
      <c r="C81" s="19"/>
      <c r="D81" s="19"/>
      <c r="E81" s="28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x14ac:dyDescent="0.25">
      <c r="A82" s="25"/>
      <c r="B82" s="17"/>
      <c r="C82" s="18"/>
      <c r="D82" s="19"/>
      <c r="E82" s="29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x14ac:dyDescent="0.25">
      <c r="A83" s="38"/>
      <c r="B83" s="39"/>
      <c r="C83" s="38"/>
      <c r="D83" s="38"/>
      <c r="E83" s="39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x14ac:dyDescent="0.25">
      <c r="A84" s="25"/>
      <c r="B84" s="17"/>
      <c r="C84" s="18"/>
      <c r="D84" s="19"/>
      <c r="E84" s="27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x14ac:dyDescent="0.25">
      <c r="A85" s="26"/>
      <c r="B85" s="17"/>
      <c r="C85" s="18"/>
      <c r="D85" s="19"/>
      <c r="E85" s="28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x14ac:dyDescent="0.25">
      <c r="A86" s="25"/>
      <c r="B86" s="17"/>
      <c r="C86" s="19"/>
      <c r="D86" s="19"/>
      <c r="E86" s="28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x14ac:dyDescent="0.25">
      <c r="A87" s="25"/>
      <c r="B87" s="17"/>
      <c r="C87" s="18"/>
      <c r="D87" s="19"/>
      <c r="E87" s="29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x14ac:dyDescent="0.25">
      <c r="A88" s="38"/>
      <c r="B88" s="39"/>
      <c r="C88" s="38"/>
      <c r="D88" s="38"/>
      <c r="E88" s="39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x14ac:dyDescent="0.25">
      <c r="A89" s="25"/>
      <c r="B89" s="17"/>
      <c r="C89" s="18"/>
      <c r="D89" s="19"/>
      <c r="E89" s="27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x14ac:dyDescent="0.25">
      <c r="A90" s="26"/>
      <c r="B90" s="17"/>
      <c r="C90" s="18"/>
      <c r="D90" s="19"/>
      <c r="E90" s="28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 x14ac:dyDescent="0.25">
      <c r="A91" s="25"/>
      <c r="B91" s="17"/>
      <c r="C91" s="19"/>
      <c r="D91" s="19"/>
      <c r="E91" s="28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:35" x14ac:dyDescent="0.25">
      <c r="A92" s="25"/>
      <c r="B92" s="17"/>
      <c r="C92" s="18"/>
      <c r="D92" s="19"/>
      <c r="E92" s="29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:35" x14ac:dyDescent="0.25">
      <c r="A93" s="38"/>
      <c r="B93" s="39"/>
      <c r="C93" s="38"/>
      <c r="D93" s="38"/>
      <c r="E93" s="39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:35" x14ac:dyDescent="0.25">
      <c r="A94" s="25"/>
      <c r="B94" s="17"/>
      <c r="C94" s="18"/>
      <c r="D94" s="19"/>
      <c r="E94" s="27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:35" x14ac:dyDescent="0.25">
      <c r="A95" s="26"/>
      <c r="B95" s="17"/>
      <c r="C95" s="18"/>
      <c r="D95" s="19"/>
      <c r="E95" s="28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:35" x14ac:dyDescent="0.25">
      <c r="A96" s="25"/>
      <c r="B96" s="17"/>
      <c r="C96" s="19"/>
      <c r="D96" s="19"/>
      <c r="E96" s="28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:35" x14ac:dyDescent="0.25">
      <c r="A97" s="25"/>
      <c r="B97" s="17"/>
      <c r="C97" s="18"/>
      <c r="D97" s="19"/>
      <c r="E97" s="29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:35" x14ac:dyDescent="0.25">
      <c r="A98" s="38"/>
      <c r="B98" s="39"/>
      <c r="C98" s="38"/>
      <c r="D98" s="38"/>
      <c r="E98" s="39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:35" x14ac:dyDescent="0.25">
      <c r="A99" s="25"/>
      <c r="B99" s="17"/>
      <c r="C99" s="18"/>
      <c r="D99" s="19"/>
      <c r="E99" s="27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:35" x14ac:dyDescent="0.25">
      <c r="A100" s="26"/>
      <c r="B100" s="17"/>
      <c r="C100" s="18"/>
      <c r="D100" s="19"/>
      <c r="E100" s="28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:35" x14ac:dyDescent="0.25">
      <c r="A101" s="25"/>
      <c r="B101" s="17"/>
      <c r="C101" s="19"/>
      <c r="D101" s="19"/>
      <c r="E101" s="28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:35" x14ac:dyDescent="0.25">
      <c r="A102" s="25"/>
      <c r="B102" s="17"/>
      <c r="C102" s="18"/>
      <c r="D102" s="19"/>
      <c r="E102" s="29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</sheetData>
  <conditionalFormatting sqref="J15:AD18 J19:AI25 B48:E48 F48:AD60 C19:E38 C43:E43 B53:E53 B58:E58 D63:E63 D68:E68 J26:AD33 K34:AD47">
    <cfRule type="expression" dxfId="1203" priority="587" stopIfTrue="1">
      <formula>$D15="Done"</formula>
    </cfRule>
    <cfRule type="expression" dxfId="1202" priority="588" stopIfTrue="1">
      <formula>$D15="Ongoing"</formula>
    </cfRule>
  </conditionalFormatting>
  <conditionalFormatting sqref="A15:E16 D17:D38 B17:C18 E17:E18 J15:AI18">
    <cfRule type="expression" dxfId="1201" priority="589" stopIfTrue="1">
      <formula>$D15="Done"</formula>
    </cfRule>
    <cfRule type="expression" dxfId="1200" priority="590" stopIfTrue="1">
      <formula>$D15="Ongoing"</formula>
    </cfRule>
  </conditionalFormatting>
  <conditionalFormatting sqref="C63 B48:E48 C19:E38 C43:E43 B53:E53 B58:E58 E63 E68 C68">
    <cfRule type="expression" dxfId="1199" priority="585" stopIfTrue="1">
      <formula>$D19="Done"</formula>
    </cfRule>
    <cfRule type="expression" dxfId="1198" priority="586" stopIfTrue="1">
      <formula>$D19="Ongoing"</formula>
    </cfRule>
  </conditionalFormatting>
  <conditionalFormatting sqref="A15:E16 D17:D38 B17:C18 E17:E18">
    <cfRule type="expression" dxfId="1197" priority="583" stopIfTrue="1">
      <formula>$D15="Done"</formula>
    </cfRule>
    <cfRule type="expression" dxfId="1196" priority="584" stopIfTrue="1">
      <formula>$D15="Ongoing"</formula>
    </cfRule>
  </conditionalFormatting>
  <conditionalFormatting sqref="C19">
    <cfRule type="expression" dxfId="1195" priority="581" stopIfTrue="1">
      <formula>$D19="Done"</formula>
    </cfRule>
    <cfRule type="expression" dxfId="1194" priority="582" stopIfTrue="1">
      <formula>$D19="Ongoing"</formula>
    </cfRule>
  </conditionalFormatting>
  <conditionalFormatting sqref="C35:E35">
    <cfRule type="expression" dxfId="1193" priority="579" stopIfTrue="1">
      <formula>$D35="Done"</formula>
    </cfRule>
    <cfRule type="expression" dxfId="1192" priority="580" stopIfTrue="1">
      <formula>$D35="Ongoing"</formula>
    </cfRule>
  </conditionalFormatting>
  <conditionalFormatting sqref="G48:G60">
    <cfRule type="expression" dxfId="1191" priority="575" stopIfTrue="1">
      <formula>$D48="Done"</formula>
    </cfRule>
    <cfRule type="expression" dxfId="1190" priority="576" stopIfTrue="1">
      <formula>$D48="Ongoing"</formula>
    </cfRule>
  </conditionalFormatting>
  <conditionalFormatting sqref="G48:G60">
    <cfRule type="expression" dxfId="1189" priority="571" stopIfTrue="1">
      <formula>$D48="Done"</formula>
    </cfRule>
    <cfRule type="expression" dxfId="1188" priority="572" stopIfTrue="1">
      <formula>$D48="Ongoing"</formula>
    </cfRule>
  </conditionalFormatting>
  <conditionalFormatting sqref="H48:H60">
    <cfRule type="expression" dxfId="1187" priority="567" stopIfTrue="1">
      <formula>$D48="Done"</formula>
    </cfRule>
    <cfRule type="expression" dxfId="1186" priority="568" stopIfTrue="1">
      <formula>$D48="Ongoing"</formula>
    </cfRule>
  </conditionalFormatting>
  <conditionalFormatting sqref="H48:H60">
    <cfRule type="expression" dxfId="1185" priority="563" stopIfTrue="1">
      <formula>$D48="Done"</formula>
    </cfRule>
    <cfRule type="expression" dxfId="1184" priority="564" stopIfTrue="1">
      <formula>$D48="Ongoing"</formula>
    </cfRule>
  </conditionalFormatting>
  <conditionalFormatting sqref="I48:I60">
    <cfRule type="expression" dxfId="1183" priority="559" stopIfTrue="1">
      <formula>$D48="Done"</formula>
    </cfRule>
    <cfRule type="expression" dxfId="1182" priority="560" stopIfTrue="1">
      <formula>$D48="Ongoing"</formula>
    </cfRule>
  </conditionalFormatting>
  <conditionalFormatting sqref="I48:I60">
    <cfRule type="expression" dxfId="1181" priority="555" stopIfTrue="1">
      <formula>$D48="Done"</formula>
    </cfRule>
    <cfRule type="expression" dxfId="1180" priority="556" stopIfTrue="1">
      <formula>$D48="Ongoing"</formula>
    </cfRule>
  </conditionalFormatting>
  <conditionalFormatting sqref="I48:I60">
    <cfRule type="expression" dxfId="1179" priority="551" stopIfTrue="1">
      <formula>$D48="Done"</formula>
    </cfRule>
    <cfRule type="expression" dxfId="1178" priority="552" stopIfTrue="1">
      <formula>$D48="Ongoing"</formula>
    </cfRule>
  </conditionalFormatting>
  <conditionalFormatting sqref="I48:I60">
    <cfRule type="expression" dxfId="1177" priority="549" stopIfTrue="1">
      <formula>$D48="Done"</formula>
    </cfRule>
    <cfRule type="expression" dxfId="1176" priority="550" stopIfTrue="1">
      <formula>$D48="Ongoing"</formula>
    </cfRule>
  </conditionalFormatting>
  <conditionalFormatting sqref="J57:J60">
    <cfRule type="expression" dxfId="1175" priority="547" stopIfTrue="1">
      <formula>$D57="Done"</formula>
    </cfRule>
    <cfRule type="expression" dxfId="1174" priority="548" stopIfTrue="1">
      <formula>$D57="Ongoing"</formula>
    </cfRule>
  </conditionalFormatting>
  <conditionalFormatting sqref="J57:J60">
    <cfRule type="expression" dxfId="1173" priority="545" stopIfTrue="1">
      <formula>$D57="Done"</formula>
    </cfRule>
    <cfRule type="expression" dxfId="1172" priority="546" stopIfTrue="1">
      <formula>$D57="Ongoing"</formula>
    </cfRule>
  </conditionalFormatting>
  <conditionalFormatting sqref="J57:J60">
    <cfRule type="expression" dxfId="1171" priority="543" stopIfTrue="1">
      <formula>$D57="Done"</formula>
    </cfRule>
    <cfRule type="expression" dxfId="1170" priority="544" stopIfTrue="1">
      <formula>$D57="Ongoing"</formula>
    </cfRule>
  </conditionalFormatting>
  <conditionalFormatting sqref="J57:J60">
    <cfRule type="expression" dxfId="1169" priority="541" stopIfTrue="1">
      <formula>$D57="Done"</formula>
    </cfRule>
    <cfRule type="expression" dxfId="1168" priority="542" stopIfTrue="1">
      <formula>$D57="Ongoing"</formula>
    </cfRule>
  </conditionalFormatting>
  <conditionalFormatting sqref="K57:K60">
    <cfRule type="expression" dxfId="1167" priority="539" stopIfTrue="1">
      <formula>$D57="Done"</formula>
    </cfRule>
    <cfRule type="expression" dxfId="1166" priority="540" stopIfTrue="1">
      <formula>$D57="Ongoing"</formula>
    </cfRule>
  </conditionalFormatting>
  <conditionalFormatting sqref="K57:K60">
    <cfRule type="expression" dxfId="1165" priority="537" stopIfTrue="1">
      <formula>$D57="Done"</formula>
    </cfRule>
    <cfRule type="expression" dxfId="1164" priority="538" stopIfTrue="1">
      <formula>$D57="Ongoing"</formula>
    </cfRule>
  </conditionalFormatting>
  <conditionalFormatting sqref="K57:K60">
    <cfRule type="expression" dxfId="1163" priority="535" stopIfTrue="1">
      <formula>$D57="Done"</formula>
    </cfRule>
    <cfRule type="expression" dxfId="1162" priority="536" stopIfTrue="1">
      <formula>$D57="Ongoing"</formula>
    </cfRule>
  </conditionalFormatting>
  <conditionalFormatting sqref="K57:K60">
    <cfRule type="expression" dxfId="1161" priority="533" stopIfTrue="1">
      <formula>$D57="Done"</formula>
    </cfRule>
    <cfRule type="expression" dxfId="1160" priority="534" stopIfTrue="1">
      <formula>$D57="Ongoing"</formula>
    </cfRule>
  </conditionalFormatting>
  <conditionalFormatting sqref="A19:A22">
    <cfRule type="expression" dxfId="1159" priority="531" stopIfTrue="1">
      <formula>$D23="Done"</formula>
    </cfRule>
    <cfRule type="expression" dxfId="1158" priority="532" stopIfTrue="1">
      <formula>$D23="Ongoing"</formula>
    </cfRule>
  </conditionalFormatting>
  <conditionalFormatting sqref="A19:A22">
    <cfRule type="expression" dxfId="1157" priority="529" stopIfTrue="1">
      <formula>$D23="Done"</formula>
    </cfRule>
    <cfRule type="expression" dxfId="1156" priority="530" stopIfTrue="1">
      <formula>$D23="Ongoing"</formula>
    </cfRule>
  </conditionalFormatting>
  <conditionalFormatting sqref="A29 A34 A31:A32 A36:A37">
    <cfRule type="expression" dxfId="1155" priority="527" stopIfTrue="1">
      <formula>$D34="Done"</formula>
    </cfRule>
    <cfRule type="expression" dxfId="1154" priority="528" stopIfTrue="1">
      <formula>$D34="Ongoing"</formula>
    </cfRule>
  </conditionalFormatting>
  <conditionalFormatting sqref="A29 A34 A31:A32 A36:A37">
    <cfRule type="expression" dxfId="1153" priority="525" stopIfTrue="1">
      <formula>$D34="Done"</formula>
    </cfRule>
    <cfRule type="expression" dxfId="1152" priority="526" stopIfTrue="1">
      <formula>$D34="Ongoing"</formula>
    </cfRule>
  </conditionalFormatting>
  <conditionalFormatting sqref="A24 A26:A27">
    <cfRule type="expression" dxfId="1151" priority="595" stopIfTrue="1">
      <formula>$D29="Done"</formula>
    </cfRule>
    <cfRule type="expression" dxfId="1150" priority="596" stopIfTrue="1">
      <formula>$D29="Ongoing"</formula>
    </cfRule>
  </conditionalFormatting>
  <conditionalFormatting sqref="A24 A26:A27">
    <cfRule type="expression" dxfId="1149" priority="597" stopIfTrue="1">
      <formula>$D29="Done"</formula>
    </cfRule>
    <cfRule type="expression" dxfId="1148" priority="598" stopIfTrue="1">
      <formula>$D29="Ongoing"</formula>
    </cfRule>
  </conditionalFormatting>
  <conditionalFormatting sqref="C20">
    <cfRule type="expression" dxfId="1147" priority="523" stopIfTrue="1">
      <formula>$D20="Done"</formula>
    </cfRule>
    <cfRule type="expression" dxfId="1146" priority="524" stopIfTrue="1">
      <formula>$D20="Ongoing"</formula>
    </cfRule>
  </conditionalFormatting>
  <conditionalFormatting sqref="C21">
    <cfRule type="expression" dxfId="1145" priority="521" stopIfTrue="1">
      <formula>$D21="Done"</formula>
    </cfRule>
    <cfRule type="expression" dxfId="1144" priority="522" stopIfTrue="1">
      <formula>$D21="Ongoing"</formula>
    </cfRule>
  </conditionalFormatting>
  <conditionalFormatting sqref="C22">
    <cfRule type="expression" dxfId="1143" priority="519" stopIfTrue="1">
      <formula>$D22="Done"</formula>
    </cfRule>
    <cfRule type="expression" dxfId="1142" priority="520" stopIfTrue="1">
      <formula>$D22="Ongoing"</formula>
    </cfRule>
  </conditionalFormatting>
  <conditionalFormatting sqref="A25">
    <cfRule type="expression" dxfId="1141" priority="517" stopIfTrue="1">
      <formula>$D29="Done"</formula>
    </cfRule>
    <cfRule type="expression" dxfId="1140" priority="518" stopIfTrue="1">
      <formula>$D29="Ongoing"</formula>
    </cfRule>
  </conditionalFormatting>
  <conditionalFormatting sqref="A25">
    <cfRule type="expression" dxfId="1139" priority="515" stopIfTrue="1">
      <formula>$D29="Done"</formula>
    </cfRule>
    <cfRule type="expression" dxfId="1138" priority="516" stopIfTrue="1">
      <formula>$D29="Ongoing"</formula>
    </cfRule>
  </conditionalFormatting>
  <conditionalFormatting sqref="A30">
    <cfRule type="expression" dxfId="1137" priority="513" stopIfTrue="1">
      <formula>$D34="Done"</formula>
    </cfRule>
    <cfRule type="expression" dxfId="1136" priority="514" stopIfTrue="1">
      <formula>$D34="Ongoing"</formula>
    </cfRule>
  </conditionalFormatting>
  <conditionalFormatting sqref="A30">
    <cfRule type="expression" dxfId="1135" priority="511" stopIfTrue="1">
      <formula>$D34="Done"</formula>
    </cfRule>
    <cfRule type="expression" dxfId="1134" priority="512" stopIfTrue="1">
      <formula>$D34="Ongoing"</formula>
    </cfRule>
  </conditionalFormatting>
  <conditionalFormatting sqref="A35">
    <cfRule type="expression" dxfId="1133" priority="509" stopIfTrue="1">
      <formula>$D39="Done"</formula>
    </cfRule>
    <cfRule type="expression" dxfId="1132" priority="510" stopIfTrue="1">
      <formula>$D39="Ongoing"</formula>
    </cfRule>
  </conditionalFormatting>
  <conditionalFormatting sqref="A35">
    <cfRule type="expression" dxfId="1131" priority="507" stopIfTrue="1">
      <formula>$D39="Done"</formula>
    </cfRule>
    <cfRule type="expression" dxfId="1130" priority="508" stopIfTrue="1">
      <formula>$D39="Ongoing"</formula>
    </cfRule>
  </conditionalFormatting>
  <conditionalFormatting sqref="A18">
    <cfRule type="expression" dxfId="1129" priority="495" stopIfTrue="1">
      <formula>$D18="Done"</formula>
    </cfRule>
    <cfRule type="expression" dxfId="1128" priority="496" stopIfTrue="1">
      <formula>$D18="Ongoing"</formula>
    </cfRule>
  </conditionalFormatting>
  <conditionalFormatting sqref="A23">
    <cfRule type="expression" dxfId="1127" priority="493" stopIfTrue="1">
      <formula>$D23="Done"</formula>
    </cfRule>
    <cfRule type="expression" dxfId="1126" priority="494" stopIfTrue="1">
      <formula>$D23="Ongoing"</formula>
    </cfRule>
  </conditionalFormatting>
  <conditionalFormatting sqref="A28">
    <cfRule type="expression" dxfId="1125" priority="491" stopIfTrue="1">
      <formula>$D28="Done"</formula>
    </cfRule>
    <cfRule type="expression" dxfId="1124" priority="492" stopIfTrue="1">
      <formula>$D28="Ongoing"</formula>
    </cfRule>
  </conditionalFormatting>
  <conditionalFormatting sqref="A33">
    <cfRule type="expression" dxfId="1123" priority="489" stopIfTrue="1">
      <formula>$D33="Done"</formula>
    </cfRule>
    <cfRule type="expression" dxfId="1122" priority="490" stopIfTrue="1">
      <formula>$D33="Ongoing"</formula>
    </cfRule>
  </conditionalFormatting>
  <conditionalFormatting sqref="C39:E42">
    <cfRule type="expression" dxfId="1121" priority="485" stopIfTrue="1">
      <formula>$D39="Done"</formula>
    </cfRule>
    <cfRule type="expression" dxfId="1120" priority="486" stopIfTrue="1">
      <formula>$D39="Ongoing"</formula>
    </cfRule>
  </conditionalFormatting>
  <conditionalFormatting sqref="D39:D42">
    <cfRule type="expression" dxfId="1119" priority="487" stopIfTrue="1">
      <formula>$D39="Done"</formula>
    </cfRule>
    <cfRule type="expression" dxfId="1118" priority="488" stopIfTrue="1">
      <formula>$D39="Ongoing"</formula>
    </cfRule>
  </conditionalFormatting>
  <conditionalFormatting sqref="C39:E42">
    <cfRule type="expression" dxfId="1117" priority="483" stopIfTrue="1">
      <formula>$D39="Done"</formula>
    </cfRule>
    <cfRule type="expression" dxfId="1116" priority="484" stopIfTrue="1">
      <formula>$D39="Ongoing"</formula>
    </cfRule>
  </conditionalFormatting>
  <conditionalFormatting sqref="D39:D42">
    <cfRule type="expression" dxfId="1115" priority="481" stopIfTrue="1">
      <formula>$D39="Done"</formula>
    </cfRule>
    <cfRule type="expression" dxfId="1114" priority="482" stopIfTrue="1">
      <formula>$D39="Ongoing"</formula>
    </cfRule>
  </conditionalFormatting>
  <conditionalFormatting sqref="C40:E40">
    <cfRule type="expression" dxfId="1113" priority="479" stopIfTrue="1">
      <formula>$D40="Done"</formula>
    </cfRule>
    <cfRule type="expression" dxfId="1112" priority="480" stopIfTrue="1">
      <formula>$D40="Ongoing"</formula>
    </cfRule>
  </conditionalFormatting>
  <conditionalFormatting sqref="A39 A41:A42">
    <cfRule type="expression" dxfId="1111" priority="477" stopIfTrue="1">
      <formula>$D44="Done"</formula>
    </cfRule>
    <cfRule type="expression" dxfId="1110" priority="478" stopIfTrue="1">
      <formula>$D44="Ongoing"</formula>
    </cfRule>
  </conditionalFormatting>
  <conditionalFormatting sqref="A39 A41:A42">
    <cfRule type="expression" dxfId="1109" priority="475" stopIfTrue="1">
      <formula>$D44="Done"</formula>
    </cfRule>
    <cfRule type="expression" dxfId="1108" priority="476" stopIfTrue="1">
      <formula>$D44="Ongoing"</formula>
    </cfRule>
  </conditionalFormatting>
  <conditionalFormatting sqref="A40">
    <cfRule type="expression" dxfId="1107" priority="473" stopIfTrue="1">
      <formula>$D44="Done"</formula>
    </cfRule>
    <cfRule type="expression" dxfId="1106" priority="474" stopIfTrue="1">
      <formula>$D44="Ongoing"</formula>
    </cfRule>
  </conditionalFormatting>
  <conditionalFormatting sqref="A40">
    <cfRule type="expression" dxfId="1105" priority="471" stopIfTrue="1">
      <formula>$D44="Done"</formula>
    </cfRule>
    <cfRule type="expression" dxfId="1104" priority="472" stopIfTrue="1">
      <formula>$D44="Ongoing"</formula>
    </cfRule>
  </conditionalFormatting>
  <conditionalFormatting sqref="C44:E47">
    <cfRule type="expression" dxfId="1103" priority="467" stopIfTrue="1">
      <formula>$D44="Done"</formula>
    </cfRule>
    <cfRule type="expression" dxfId="1102" priority="468" stopIfTrue="1">
      <formula>$D44="Ongoing"</formula>
    </cfRule>
  </conditionalFormatting>
  <conditionalFormatting sqref="D44:D47">
    <cfRule type="expression" dxfId="1101" priority="469" stopIfTrue="1">
      <formula>$D44="Done"</formula>
    </cfRule>
    <cfRule type="expression" dxfId="1100" priority="470" stopIfTrue="1">
      <formula>$D44="Ongoing"</formula>
    </cfRule>
  </conditionalFormatting>
  <conditionalFormatting sqref="C44:E47">
    <cfRule type="expression" dxfId="1099" priority="465" stopIfTrue="1">
      <formula>$D44="Done"</formula>
    </cfRule>
    <cfRule type="expression" dxfId="1098" priority="466" stopIfTrue="1">
      <formula>$D44="Ongoing"</formula>
    </cfRule>
  </conditionalFormatting>
  <conditionalFormatting sqref="D44:D47">
    <cfRule type="expression" dxfId="1097" priority="463" stopIfTrue="1">
      <formula>$D44="Done"</formula>
    </cfRule>
    <cfRule type="expression" dxfId="1096" priority="464" stopIfTrue="1">
      <formula>$D44="Ongoing"</formula>
    </cfRule>
  </conditionalFormatting>
  <conditionalFormatting sqref="C45:E45">
    <cfRule type="expression" dxfId="1095" priority="461" stopIfTrue="1">
      <formula>$D45="Done"</formula>
    </cfRule>
    <cfRule type="expression" dxfId="1094" priority="462" stopIfTrue="1">
      <formula>$D45="Ongoing"</formula>
    </cfRule>
  </conditionalFormatting>
  <conditionalFormatting sqref="A44 A46:A47">
    <cfRule type="expression" dxfId="1093" priority="459" stopIfTrue="1">
      <formula>$D49="Done"</formula>
    </cfRule>
    <cfRule type="expression" dxfId="1092" priority="460" stopIfTrue="1">
      <formula>$D49="Ongoing"</formula>
    </cfRule>
  </conditionalFormatting>
  <conditionalFormatting sqref="A44 A46:A47">
    <cfRule type="expression" dxfId="1091" priority="457" stopIfTrue="1">
      <formula>$D49="Done"</formula>
    </cfRule>
    <cfRule type="expression" dxfId="1090" priority="458" stopIfTrue="1">
      <formula>$D49="Ongoing"</formula>
    </cfRule>
  </conditionalFormatting>
  <conditionalFormatting sqref="A45">
    <cfRule type="expression" dxfId="1089" priority="455" stopIfTrue="1">
      <formula>$D49="Done"</formula>
    </cfRule>
    <cfRule type="expression" dxfId="1088" priority="456" stopIfTrue="1">
      <formula>$D49="Ongoing"</formula>
    </cfRule>
  </conditionalFormatting>
  <conditionalFormatting sqref="A45">
    <cfRule type="expression" dxfId="1087" priority="453" stopIfTrue="1">
      <formula>$D49="Done"</formula>
    </cfRule>
    <cfRule type="expression" dxfId="1086" priority="454" stopIfTrue="1">
      <formula>$D49="Ongoing"</formula>
    </cfRule>
  </conditionalFormatting>
  <conditionalFormatting sqref="B49:E52">
    <cfRule type="expression" dxfId="1085" priority="449" stopIfTrue="1">
      <formula>$D49="Done"</formula>
    </cfRule>
    <cfRule type="expression" dxfId="1084" priority="450" stopIfTrue="1">
      <formula>$D49="Ongoing"</formula>
    </cfRule>
  </conditionalFormatting>
  <conditionalFormatting sqref="D49:D52">
    <cfRule type="expression" dxfId="1083" priority="451" stopIfTrue="1">
      <formula>$D49="Done"</formula>
    </cfRule>
    <cfRule type="expression" dxfId="1082" priority="452" stopIfTrue="1">
      <formula>$D49="Ongoing"</formula>
    </cfRule>
  </conditionalFormatting>
  <conditionalFormatting sqref="B49:E52">
    <cfRule type="expression" dxfId="1081" priority="447" stopIfTrue="1">
      <formula>$D49="Done"</formula>
    </cfRule>
    <cfRule type="expression" dxfId="1080" priority="448" stopIfTrue="1">
      <formula>$D49="Ongoing"</formula>
    </cfRule>
  </conditionalFormatting>
  <conditionalFormatting sqref="D49:D52">
    <cfRule type="expression" dxfId="1079" priority="445" stopIfTrue="1">
      <formula>$D49="Done"</formula>
    </cfRule>
    <cfRule type="expression" dxfId="1078" priority="446" stopIfTrue="1">
      <formula>$D49="Ongoing"</formula>
    </cfRule>
  </conditionalFormatting>
  <conditionalFormatting sqref="B50:E50">
    <cfRule type="expression" dxfId="1077" priority="443" stopIfTrue="1">
      <formula>$D50="Done"</formula>
    </cfRule>
    <cfRule type="expression" dxfId="1076" priority="444" stopIfTrue="1">
      <formula>$D50="Ongoing"</formula>
    </cfRule>
  </conditionalFormatting>
  <conditionalFormatting sqref="A49 A51:A52">
    <cfRule type="expression" dxfId="1075" priority="441" stopIfTrue="1">
      <formula>$D54="Done"</formula>
    </cfRule>
    <cfRule type="expression" dxfId="1074" priority="442" stopIfTrue="1">
      <formula>$D54="Ongoing"</formula>
    </cfRule>
  </conditionalFormatting>
  <conditionalFormatting sqref="A49 A51:A52">
    <cfRule type="expression" dxfId="1073" priority="439" stopIfTrue="1">
      <formula>$D54="Done"</formula>
    </cfRule>
    <cfRule type="expression" dxfId="1072" priority="440" stopIfTrue="1">
      <formula>$D54="Ongoing"</formula>
    </cfRule>
  </conditionalFormatting>
  <conditionalFormatting sqref="A50">
    <cfRule type="expression" dxfId="1071" priority="437" stopIfTrue="1">
      <formula>$D54="Done"</formula>
    </cfRule>
    <cfRule type="expression" dxfId="1070" priority="438" stopIfTrue="1">
      <formula>$D54="Ongoing"</formula>
    </cfRule>
  </conditionalFormatting>
  <conditionalFormatting sqref="A50">
    <cfRule type="expression" dxfId="1069" priority="435" stopIfTrue="1">
      <formula>$D54="Done"</formula>
    </cfRule>
    <cfRule type="expression" dxfId="1068" priority="436" stopIfTrue="1">
      <formula>$D54="Ongoing"</formula>
    </cfRule>
  </conditionalFormatting>
  <conditionalFormatting sqref="B54:E57">
    <cfRule type="expression" dxfId="1067" priority="431" stopIfTrue="1">
      <formula>$D54="Done"</formula>
    </cfRule>
    <cfRule type="expression" dxfId="1066" priority="432" stopIfTrue="1">
      <formula>$D54="Ongoing"</formula>
    </cfRule>
  </conditionalFormatting>
  <conditionalFormatting sqref="D54:D57">
    <cfRule type="expression" dxfId="1065" priority="433" stopIfTrue="1">
      <formula>$D54="Done"</formula>
    </cfRule>
    <cfRule type="expression" dxfId="1064" priority="434" stopIfTrue="1">
      <formula>$D54="Ongoing"</formula>
    </cfRule>
  </conditionalFormatting>
  <conditionalFormatting sqref="B54:E57">
    <cfRule type="expression" dxfId="1063" priority="429" stopIfTrue="1">
      <formula>$D54="Done"</formula>
    </cfRule>
    <cfRule type="expression" dxfId="1062" priority="430" stopIfTrue="1">
      <formula>$D54="Ongoing"</formula>
    </cfRule>
  </conditionalFormatting>
  <conditionalFormatting sqref="D54:D57">
    <cfRule type="expression" dxfId="1061" priority="427" stopIfTrue="1">
      <formula>$D54="Done"</formula>
    </cfRule>
    <cfRule type="expression" dxfId="1060" priority="428" stopIfTrue="1">
      <formula>$D54="Ongoing"</formula>
    </cfRule>
  </conditionalFormatting>
  <conditionalFormatting sqref="B55:E55">
    <cfRule type="expression" dxfId="1059" priority="425" stopIfTrue="1">
      <formula>$D55="Done"</formula>
    </cfRule>
    <cfRule type="expression" dxfId="1058" priority="426" stopIfTrue="1">
      <formula>$D55="Ongoing"</formula>
    </cfRule>
  </conditionalFormatting>
  <conditionalFormatting sqref="A54 A56:A57">
    <cfRule type="expression" dxfId="1057" priority="423" stopIfTrue="1">
      <formula>$D59="Done"</formula>
    </cfRule>
    <cfRule type="expression" dxfId="1056" priority="424" stopIfTrue="1">
      <formula>$D59="Ongoing"</formula>
    </cfRule>
  </conditionalFormatting>
  <conditionalFormatting sqref="A54 A56:A57">
    <cfRule type="expression" dxfId="1055" priority="421" stopIfTrue="1">
      <formula>$D59="Done"</formula>
    </cfRule>
    <cfRule type="expression" dxfId="1054" priority="422" stopIfTrue="1">
      <formula>$D59="Ongoing"</formula>
    </cfRule>
  </conditionalFormatting>
  <conditionalFormatting sqref="A55">
    <cfRule type="expression" dxfId="1053" priority="419" stopIfTrue="1">
      <formula>$D59="Done"</formula>
    </cfRule>
    <cfRule type="expression" dxfId="1052" priority="420" stopIfTrue="1">
      <formula>$D59="Ongoing"</formula>
    </cfRule>
  </conditionalFormatting>
  <conditionalFormatting sqref="A55">
    <cfRule type="expression" dxfId="1051" priority="417" stopIfTrue="1">
      <formula>$D59="Done"</formula>
    </cfRule>
    <cfRule type="expression" dxfId="1050" priority="418" stopIfTrue="1">
      <formula>$D59="Ongoing"</formula>
    </cfRule>
  </conditionalFormatting>
  <conditionalFormatting sqref="B59:E62">
    <cfRule type="expression" dxfId="1049" priority="413" stopIfTrue="1">
      <formula>$D59="Done"</formula>
    </cfRule>
    <cfRule type="expression" dxfId="1048" priority="414" stopIfTrue="1">
      <formula>$D59="Ongoing"</formula>
    </cfRule>
  </conditionalFormatting>
  <conditionalFormatting sqref="D59:D62">
    <cfRule type="expression" dxfId="1047" priority="415" stopIfTrue="1">
      <formula>$D59="Done"</formula>
    </cfRule>
    <cfRule type="expression" dxfId="1046" priority="416" stopIfTrue="1">
      <formula>$D59="Ongoing"</formula>
    </cfRule>
  </conditionalFormatting>
  <conditionalFormatting sqref="B59:E62">
    <cfRule type="expression" dxfId="1045" priority="411" stopIfTrue="1">
      <formula>$D59="Done"</formula>
    </cfRule>
    <cfRule type="expression" dxfId="1044" priority="412" stopIfTrue="1">
      <formula>$D59="Ongoing"</formula>
    </cfRule>
  </conditionalFormatting>
  <conditionalFormatting sqref="D59:D62">
    <cfRule type="expression" dxfId="1043" priority="409" stopIfTrue="1">
      <formula>$D59="Done"</formula>
    </cfRule>
    <cfRule type="expression" dxfId="1042" priority="410" stopIfTrue="1">
      <formula>$D59="Ongoing"</formula>
    </cfRule>
  </conditionalFormatting>
  <conditionalFormatting sqref="B60:E60">
    <cfRule type="expression" dxfId="1041" priority="407" stopIfTrue="1">
      <formula>$D60="Done"</formula>
    </cfRule>
    <cfRule type="expression" dxfId="1040" priority="408" stopIfTrue="1">
      <formula>$D60="Ongoing"</formula>
    </cfRule>
  </conditionalFormatting>
  <conditionalFormatting sqref="A59 A61:A62">
    <cfRule type="expression" dxfId="1039" priority="405" stopIfTrue="1">
      <formula>$D64="Done"</formula>
    </cfRule>
    <cfRule type="expression" dxfId="1038" priority="406" stopIfTrue="1">
      <formula>$D64="Ongoing"</formula>
    </cfRule>
  </conditionalFormatting>
  <conditionalFormatting sqref="A59 A61:A62">
    <cfRule type="expression" dxfId="1037" priority="403" stopIfTrue="1">
      <formula>$D64="Done"</formula>
    </cfRule>
    <cfRule type="expression" dxfId="1036" priority="404" stopIfTrue="1">
      <formula>$D64="Ongoing"</formula>
    </cfRule>
  </conditionalFormatting>
  <conditionalFormatting sqref="A60">
    <cfRule type="expression" dxfId="1035" priority="401" stopIfTrue="1">
      <formula>$D64="Done"</formula>
    </cfRule>
    <cfRule type="expression" dxfId="1034" priority="402" stopIfTrue="1">
      <formula>$D64="Ongoing"</formula>
    </cfRule>
  </conditionalFormatting>
  <conditionalFormatting sqref="A60">
    <cfRule type="expression" dxfId="1033" priority="399" stopIfTrue="1">
      <formula>$D64="Done"</formula>
    </cfRule>
    <cfRule type="expression" dxfId="1032" priority="400" stopIfTrue="1">
      <formula>$D64="Ongoing"</formula>
    </cfRule>
  </conditionalFormatting>
  <conditionalFormatting sqref="B64:E67">
    <cfRule type="expression" dxfId="1031" priority="395" stopIfTrue="1">
      <formula>$D64="Done"</formula>
    </cfRule>
    <cfRule type="expression" dxfId="1030" priority="396" stopIfTrue="1">
      <formula>$D64="Ongoing"</formula>
    </cfRule>
  </conditionalFormatting>
  <conditionalFormatting sqref="D64:D67">
    <cfRule type="expression" dxfId="1029" priority="397" stopIfTrue="1">
      <formula>$D64="Done"</formula>
    </cfRule>
    <cfRule type="expression" dxfId="1028" priority="398" stopIfTrue="1">
      <formula>$D64="Ongoing"</formula>
    </cfRule>
  </conditionalFormatting>
  <conditionalFormatting sqref="B64:E67">
    <cfRule type="expression" dxfId="1027" priority="393" stopIfTrue="1">
      <formula>$D64="Done"</formula>
    </cfRule>
    <cfRule type="expression" dxfId="1026" priority="394" stopIfTrue="1">
      <formula>$D64="Ongoing"</formula>
    </cfRule>
  </conditionalFormatting>
  <conditionalFormatting sqref="D64:D67">
    <cfRule type="expression" dxfId="1025" priority="391" stopIfTrue="1">
      <formula>$D64="Done"</formula>
    </cfRule>
    <cfRule type="expression" dxfId="1024" priority="392" stopIfTrue="1">
      <formula>$D64="Ongoing"</formula>
    </cfRule>
  </conditionalFormatting>
  <conditionalFormatting sqref="B65:E65">
    <cfRule type="expression" dxfId="1023" priority="389" stopIfTrue="1">
      <formula>$D65="Done"</formula>
    </cfRule>
    <cfRule type="expression" dxfId="1022" priority="390" stopIfTrue="1">
      <formula>$D65="Ongoing"</formula>
    </cfRule>
  </conditionalFormatting>
  <conditionalFormatting sqref="A64 A66:A67">
    <cfRule type="expression" dxfId="1021" priority="387" stopIfTrue="1">
      <formula>$D69="Done"</formula>
    </cfRule>
    <cfRule type="expression" dxfId="1020" priority="388" stopIfTrue="1">
      <formula>$D69="Ongoing"</formula>
    </cfRule>
  </conditionalFormatting>
  <conditionalFormatting sqref="A64 A66:A67">
    <cfRule type="expression" dxfId="1019" priority="385" stopIfTrue="1">
      <formula>$D69="Done"</formula>
    </cfRule>
    <cfRule type="expression" dxfId="1018" priority="386" stopIfTrue="1">
      <formula>$D69="Ongoing"</formula>
    </cfRule>
  </conditionalFormatting>
  <conditionalFormatting sqref="A65">
    <cfRule type="expression" dxfId="1017" priority="383" stopIfTrue="1">
      <formula>$D69="Done"</formula>
    </cfRule>
    <cfRule type="expression" dxfId="1016" priority="384" stopIfTrue="1">
      <formula>$D69="Ongoing"</formula>
    </cfRule>
  </conditionalFormatting>
  <conditionalFormatting sqref="A65">
    <cfRule type="expression" dxfId="1015" priority="381" stopIfTrue="1">
      <formula>$D69="Done"</formula>
    </cfRule>
    <cfRule type="expression" dxfId="1014" priority="382" stopIfTrue="1">
      <formula>$D69="Ongoing"</formula>
    </cfRule>
  </conditionalFormatting>
  <conditionalFormatting sqref="B69:E72">
    <cfRule type="expression" dxfId="1013" priority="377" stopIfTrue="1">
      <formula>$D69="Done"</formula>
    </cfRule>
    <cfRule type="expression" dxfId="1012" priority="378" stopIfTrue="1">
      <formula>$D69="Ongoing"</formula>
    </cfRule>
  </conditionalFormatting>
  <conditionalFormatting sqref="D69:D72">
    <cfRule type="expression" dxfId="1011" priority="379" stopIfTrue="1">
      <formula>$D69="Done"</formula>
    </cfRule>
    <cfRule type="expression" dxfId="1010" priority="380" stopIfTrue="1">
      <formula>$D69="Ongoing"</formula>
    </cfRule>
  </conditionalFormatting>
  <conditionalFormatting sqref="B69:E72">
    <cfRule type="expression" dxfId="1009" priority="375" stopIfTrue="1">
      <formula>$D69="Done"</formula>
    </cfRule>
    <cfRule type="expression" dxfId="1008" priority="376" stopIfTrue="1">
      <formula>$D69="Ongoing"</formula>
    </cfRule>
  </conditionalFormatting>
  <conditionalFormatting sqref="D69:D72">
    <cfRule type="expression" dxfId="1007" priority="373" stopIfTrue="1">
      <formula>$D69="Done"</formula>
    </cfRule>
    <cfRule type="expression" dxfId="1006" priority="374" stopIfTrue="1">
      <formula>$D69="Ongoing"</formula>
    </cfRule>
  </conditionalFormatting>
  <conditionalFormatting sqref="B70:E70">
    <cfRule type="expression" dxfId="1005" priority="371" stopIfTrue="1">
      <formula>$D70="Done"</formula>
    </cfRule>
    <cfRule type="expression" dxfId="1004" priority="372" stopIfTrue="1">
      <formula>$D70="Ongoing"</formula>
    </cfRule>
  </conditionalFormatting>
  <conditionalFormatting sqref="A69 A71:A72">
    <cfRule type="expression" dxfId="1003" priority="369" stopIfTrue="1">
      <formula>$D74="Done"</formula>
    </cfRule>
    <cfRule type="expression" dxfId="1002" priority="370" stopIfTrue="1">
      <formula>$D74="Ongoing"</formula>
    </cfRule>
  </conditionalFormatting>
  <conditionalFormatting sqref="A69 A71:A72">
    <cfRule type="expression" dxfId="1001" priority="367" stopIfTrue="1">
      <formula>$D74="Done"</formula>
    </cfRule>
    <cfRule type="expression" dxfId="1000" priority="368" stopIfTrue="1">
      <formula>$D74="Ongoing"</formula>
    </cfRule>
  </conditionalFormatting>
  <conditionalFormatting sqref="A70">
    <cfRule type="expression" dxfId="999" priority="365" stopIfTrue="1">
      <formula>$D74="Done"</formula>
    </cfRule>
    <cfRule type="expression" dxfId="998" priority="366" stopIfTrue="1">
      <formula>$D74="Ongoing"</formula>
    </cfRule>
  </conditionalFormatting>
  <conditionalFormatting sqref="A70">
    <cfRule type="expression" dxfId="997" priority="363" stopIfTrue="1">
      <formula>$D74="Done"</formula>
    </cfRule>
    <cfRule type="expression" dxfId="996" priority="364" stopIfTrue="1">
      <formula>$D74="Ongoing"</formula>
    </cfRule>
  </conditionalFormatting>
  <conditionalFormatting sqref="B74:E77">
    <cfRule type="expression" dxfId="995" priority="359" stopIfTrue="1">
      <formula>$D74="Done"</formula>
    </cfRule>
    <cfRule type="expression" dxfId="994" priority="360" stopIfTrue="1">
      <formula>$D74="Ongoing"</formula>
    </cfRule>
  </conditionalFormatting>
  <conditionalFormatting sqref="D74:D77">
    <cfRule type="expression" dxfId="993" priority="361" stopIfTrue="1">
      <formula>$D74="Done"</formula>
    </cfRule>
    <cfRule type="expression" dxfId="992" priority="362" stopIfTrue="1">
      <formula>$D74="Ongoing"</formula>
    </cfRule>
  </conditionalFormatting>
  <conditionalFormatting sqref="B74:E77">
    <cfRule type="expression" dxfId="991" priority="357" stopIfTrue="1">
      <formula>$D74="Done"</formula>
    </cfRule>
    <cfRule type="expression" dxfId="990" priority="358" stopIfTrue="1">
      <formula>$D74="Ongoing"</formula>
    </cfRule>
  </conditionalFormatting>
  <conditionalFormatting sqref="D74:D77">
    <cfRule type="expression" dxfId="989" priority="355" stopIfTrue="1">
      <formula>$D74="Done"</formula>
    </cfRule>
    <cfRule type="expression" dxfId="988" priority="356" stopIfTrue="1">
      <formula>$D74="Ongoing"</formula>
    </cfRule>
  </conditionalFormatting>
  <conditionalFormatting sqref="B75:E75">
    <cfRule type="expression" dxfId="987" priority="353" stopIfTrue="1">
      <formula>$D75="Done"</formula>
    </cfRule>
    <cfRule type="expression" dxfId="986" priority="354" stopIfTrue="1">
      <formula>$D75="Ongoing"</formula>
    </cfRule>
  </conditionalFormatting>
  <conditionalFormatting sqref="A74 A76:A77">
    <cfRule type="expression" dxfId="985" priority="351" stopIfTrue="1">
      <formula>$D79="Done"</formula>
    </cfRule>
    <cfRule type="expression" dxfId="984" priority="352" stopIfTrue="1">
      <formula>$D79="Ongoing"</formula>
    </cfRule>
  </conditionalFormatting>
  <conditionalFormatting sqref="A74 A76:A77">
    <cfRule type="expression" dxfId="983" priority="349" stopIfTrue="1">
      <formula>$D79="Done"</formula>
    </cfRule>
    <cfRule type="expression" dxfId="982" priority="350" stopIfTrue="1">
      <formula>$D79="Ongoing"</formula>
    </cfRule>
  </conditionalFormatting>
  <conditionalFormatting sqref="A75">
    <cfRule type="expression" dxfId="981" priority="347" stopIfTrue="1">
      <formula>$D79="Done"</formula>
    </cfRule>
    <cfRule type="expression" dxfId="980" priority="348" stopIfTrue="1">
      <formula>$D79="Ongoing"</formula>
    </cfRule>
  </conditionalFormatting>
  <conditionalFormatting sqref="A75">
    <cfRule type="expression" dxfId="979" priority="345" stopIfTrue="1">
      <formula>$D79="Done"</formula>
    </cfRule>
    <cfRule type="expression" dxfId="978" priority="346" stopIfTrue="1">
      <formula>$D79="Ongoing"</formula>
    </cfRule>
  </conditionalFormatting>
  <conditionalFormatting sqref="B79:E82">
    <cfRule type="expression" dxfId="977" priority="341" stopIfTrue="1">
      <formula>$D79="Done"</formula>
    </cfRule>
    <cfRule type="expression" dxfId="976" priority="342" stopIfTrue="1">
      <formula>$D79="Ongoing"</formula>
    </cfRule>
  </conditionalFormatting>
  <conditionalFormatting sqref="D79:D82">
    <cfRule type="expression" dxfId="975" priority="343" stopIfTrue="1">
      <formula>$D79="Done"</formula>
    </cfRule>
    <cfRule type="expression" dxfId="974" priority="344" stopIfTrue="1">
      <formula>$D79="Ongoing"</formula>
    </cfRule>
  </conditionalFormatting>
  <conditionalFormatting sqref="B79:E82">
    <cfRule type="expression" dxfId="973" priority="339" stopIfTrue="1">
      <formula>$D79="Done"</formula>
    </cfRule>
    <cfRule type="expression" dxfId="972" priority="340" stopIfTrue="1">
      <formula>$D79="Ongoing"</formula>
    </cfRule>
  </conditionalFormatting>
  <conditionalFormatting sqref="D79:D82">
    <cfRule type="expression" dxfId="971" priority="337" stopIfTrue="1">
      <formula>$D79="Done"</formula>
    </cfRule>
    <cfRule type="expression" dxfId="970" priority="338" stopIfTrue="1">
      <formula>$D79="Ongoing"</formula>
    </cfRule>
  </conditionalFormatting>
  <conditionalFormatting sqref="B80:E80">
    <cfRule type="expression" dxfId="969" priority="335" stopIfTrue="1">
      <formula>$D80="Done"</formula>
    </cfRule>
    <cfRule type="expression" dxfId="968" priority="336" stopIfTrue="1">
      <formula>$D80="Ongoing"</formula>
    </cfRule>
  </conditionalFormatting>
  <conditionalFormatting sqref="A79 A81:A82">
    <cfRule type="expression" dxfId="967" priority="333" stopIfTrue="1">
      <formula>$D84="Done"</formula>
    </cfRule>
    <cfRule type="expression" dxfId="966" priority="334" stopIfTrue="1">
      <formula>$D84="Ongoing"</formula>
    </cfRule>
  </conditionalFormatting>
  <conditionalFormatting sqref="A79 A81:A82">
    <cfRule type="expression" dxfId="965" priority="331" stopIfTrue="1">
      <formula>$D84="Done"</formula>
    </cfRule>
    <cfRule type="expression" dxfId="964" priority="332" stopIfTrue="1">
      <formula>$D84="Ongoing"</formula>
    </cfRule>
  </conditionalFormatting>
  <conditionalFormatting sqref="A80">
    <cfRule type="expression" dxfId="963" priority="329" stopIfTrue="1">
      <formula>$D84="Done"</formula>
    </cfRule>
    <cfRule type="expression" dxfId="962" priority="330" stopIfTrue="1">
      <formula>$D84="Ongoing"</formula>
    </cfRule>
  </conditionalFormatting>
  <conditionalFormatting sqref="A80">
    <cfRule type="expression" dxfId="961" priority="327" stopIfTrue="1">
      <formula>$D84="Done"</formula>
    </cfRule>
    <cfRule type="expression" dxfId="960" priority="328" stopIfTrue="1">
      <formula>$D84="Ongoing"</formula>
    </cfRule>
  </conditionalFormatting>
  <conditionalFormatting sqref="B84:E87">
    <cfRule type="expression" dxfId="959" priority="323" stopIfTrue="1">
      <formula>$D84="Done"</formula>
    </cfRule>
    <cfRule type="expression" dxfId="958" priority="324" stopIfTrue="1">
      <formula>$D84="Ongoing"</formula>
    </cfRule>
  </conditionalFormatting>
  <conditionalFormatting sqref="D84:D87">
    <cfRule type="expression" dxfId="957" priority="325" stopIfTrue="1">
      <formula>$D84="Done"</formula>
    </cfRule>
    <cfRule type="expression" dxfId="956" priority="326" stopIfTrue="1">
      <formula>$D84="Ongoing"</formula>
    </cfRule>
  </conditionalFormatting>
  <conditionalFormatting sqref="B84:E87">
    <cfRule type="expression" dxfId="955" priority="321" stopIfTrue="1">
      <formula>$D84="Done"</formula>
    </cfRule>
    <cfRule type="expression" dxfId="954" priority="322" stopIfTrue="1">
      <formula>$D84="Ongoing"</formula>
    </cfRule>
  </conditionalFormatting>
  <conditionalFormatting sqref="D84:D87">
    <cfRule type="expression" dxfId="953" priority="319" stopIfTrue="1">
      <formula>$D84="Done"</formula>
    </cfRule>
    <cfRule type="expression" dxfId="952" priority="320" stopIfTrue="1">
      <formula>$D84="Ongoing"</formula>
    </cfRule>
  </conditionalFormatting>
  <conditionalFormatting sqref="B85:E85">
    <cfRule type="expression" dxfId="951" priority="317" stopIfTrue="1">
      <formula>$D85="Done"</formula>
    </cfRule>
    <cfRule type="expression" dxfId="950" priority="318" stopIfTrue="1">
      <formula>$D85="Ongoing"</formula>
    </cfRule>
  </conditionalFormatting>
  <conditionalFormatting sqref="A84 A86:A87">
    <cfRule type="expression" dxfId="949" priority="315" stopIfTrue="1">
      <formula>$D89="Done"</formula>
    </cfRule>
    <cfRule type="expression" dxfId="948" priority="316" stopIfTrue="1">
      <formula>$D89="Ongoing"</formula>
    </cfRule>
  </conditionalFormatting>
  <conditionalFormatting sqref="A84 A86:A87">
    <cfRule type="expression" dxfId="947" priority="313" stopIfTrue="1">
      <formula>$D89="Done"</formula>
    </cfRule>
    <cfRule type="expression" dxfId="946" priority="314" stopIfTrue="1">
      <formula>$D89="Ongoing"</formula>
    </cfRule>
  </conditionalFormatting>
  <conditionalFormatting sqref="A85">
    <cfRule type="expression" dxfId="945" priority="311" stopIfTrue="1">
      <formula>$D89="Done"</formula>
    </cfRule>
    <cfRule type="expression" dxfId="944" priority="312" stopIfTrue="1">
      <formula>$D89="Ongoing"</formula>
    </cfRule>
  </conditionalFormatting>
  <conditionalFormatting sqref="A85">
    <cfRule type="expression" dxfId="943" priority="309" stopIfTrue="1">
      <formula>$D89="Done"</formula>
    </cfRule>
    <cfRule type="expression" dxfId="942" priority="310" stopIfTrue="1">
      <formula>$D89="Ongoing"</formula>
    </cfRule>
  </conditionalFormatting>
  <conditionalFormatting sqref="B89:E92">
    <cfRule type="expression" dxfId="941" priority="305" stopIfTrue="1">
      <formula>$D89="Done"</formula>
    </cfRule>
    <cfRule type="expression" dxfId="940" priority="306" stopIfTrue="1">
      <formula>$D89="Ongoing"</formula>
    </cfRule>
  </conditionalFormatting>
  <conditionalFormatting sqref="D89:D92">
    <cfRule type="expression" dxfId="939" priority="307" stopIfTrue="1">
      <formula>$D89="Done"</formula>
    </cfRule>
    <cfRule type="expression" dxfId="938" priority="308" stopIfTrue="1">
      <formula>$D89="Ongoing"</formula>
    </cfRule>
  </conditionalFormatting>
  <conditionalFormatting sqref="B89:E92">
    <cfRule type="expression" dxfId="937" priority="303" stopIfTrue="1">
      <formula>$D89="Done"</formula>
    </cfRule>
    <cfRule type="expression" dxfId="936" priority="304" stopIfTrue="1">
      <formula>$D89="Ongoing"</formula>
    </cfRule>
  </conditionalFormatting>
  <conditionalFormatting sqref="D89:D92">
    <cfRule type="expression" dxfId="935" priority="301" stopIfTrue="1">
      <formula>$D89="Done"</formula>
    </cfRule>
    <cfRule type="expression" dxfId="934" priority="302" stopIfTrue="1">
      <formula>$D89="Ongoing"</formula>
    </cfRule>
  </conditionalFormatting>
  <conditionalFormatting sqref="B90:E90">
    <cfRule type="expression" dxfId="933" priority="299" stopIfTrue="1">
      <formula>$D90="Done"</formula>
    </cfRule>
    <cfRule type="expression" dxfId="932" priority="300" stopIfTrue="1">
      <formula>$D90="Ongoing"</formula>
    </cfRule>
  </conditionalFormatting>
  <conditionalFormatting sqref="A89 A91:A92">
    <cfRule type="expression" dxfId="931" priority="297" stopIfTrue="1">
      <formula>$D94="Done"</formula>
    </cfRule>
    <cfRule type="expression" dxfId="930" priority="298" stopIfTrue="1">
      <formula>$D94="Ongoing"</formula>
    </cfRule>
  </conditionalFormatting>
  <conditionalFormatting sqref="A89 A91:A92">
    <cfRule type="expression" dxfId="929" priority="295" stopIfTrue="1">
      <formula>$D94="Done"</formula>
    </cfRule>
    <cfRule type="expression" dxfId="928" priority="296" stopIfTrue="1">
      <formula>$D94="Ongoing"</formula>
    </cfRule>
  </conditionalFormatting>
  <conditionalFormatting sqref="A90">
    <cfRule type="expression" dxfId="927" priority="293" stopIfTrue="1">
      <formula>$D94="Done"</formula>
    </cfRule>
    <cfRule type="expression" dxfId="926" priority="294" stopIfTrue="1">
      <formula>$D94="Ongoing"</formula>
    </cfRule>
  </conditionalFormatting>
  <conditionalFormatting sqref="A90">
    <cfRule type="expression" dxfId="925" priority="291" stopIfTrue="1">
      <formula>$D94="Done"</formula>
    </cfRule>
    <cfRule type="expression" dxfId="924" priority="292" stopIfTrue="1">
      <formula>$D94="Ongoing"</formula>
    </cfRule>
  </conditionalFormatting>
  <conditionalFormatting sqref="A38">
    <cfRule type="expression" dxfId="923" priority="283" stopIfTrue="1">
      <formula>$D38="Done"</formula>
    </cfRule>
    <cfRule type="expression" dxfId="922" priority="284" stopIfTrue="1">
      <formula>$D38="Ongoing"</formula>
    </cfRule>
  </conditionalFormatting>
  <conditionalFormatting sqref="A38">
    <cfRule type="expression" dxfId="921" priority="285" stopIfTrue="1">
      <formula>$D36="Done"</formula>
    </cfRule>
    <cfRule type="expression" dxfId="920" priority="286" stopIfTrue="1">
      <formula>$D36="Ongoing"</formula>
    </cfRule>
  </conditionalFormatting>
  <conditionalFormatting sqref="A43">
    <cfRule type="expression" dxfId="919" priority="279" stopIfTrue="1">
      <formula>$D43="Done"</formula>
    </cfRule>
    <cfRule type="expression" dxfId="918" priority="280" stopIfTrue="1">
      <formula>$D43="Ongoing"</formula>
    </cfRule>
  </conditionalFormatting>
  <conditionalFormatting sqref="A43">
    <cfRule type="expression" dxfId="917" priority="281" stopIfTrue="1">
      <formula>$D41="Done"</formula>
    </cfRule>
    <cfRule type="expression" dxfId="916" priority="282" stopIfTrue="1">
      <formula>$D41="Ongoing"</formula>
    </cfRule>
  </conditionalFormatting>
  <conditionalFormatting sqref="A48">
    <cfRule type="expression" dxfId="915" priority="277" stopIfTrue="1">
      <formula>$D48="Done"</formula>
    </cfRule>
    <cfRule type="expression" dxfId="914" priority="278" stopIfTrue="1">
      <formula>$D48="Ongoing"</formula>
    </cfRule>
  </conditionalFormatting>
  <conditionalFormatting sqref="A53">
    <cfRule type="expression" dxfId="913" priority="275" stopIfTrue="1">
      <formula>$D53="Done"</formula>
    </cfRule>
    <cfRule type="expression" dxfId="912" priority="276" stopIfTrue="1">
      <formula>$D53="Ongoing"</formula>
    </cfRule>
  </conditionalFormatting>
  <conditionalFormatting sqref="B94:E97">
    <cfRule type="expression" dxfId="911" priority="271" stopIfTrue="1">
      <formula>$D94="Done"</formula>
    </cfRule>
    <cfRule type="expression" dxfId="910" priority="272" stopIfTrue="1">
      <formula>$D94="Ongoing"</formula>
    </cfRule>
  </conditionalFormatting>
  <conditionalFormatting sqref="D94:D97">
    <cfRule type="expression" dxfId="909" priority="273" stopIfTrue="1">
      <formula>$D94="Done"</formula>
    </cfRule>
    <cfRule type="expression" dxfId="908" priority="274" stopIfTrue="1">
      <formula>$D94="Ongoing"</formula>
    </cfRule>
  </conditionalFormatting>
  <conditionalFormatting sqref="B94:E97">
    <cfRule type="expression" dxfId="907" priority="269" stopIfTrue="1">
      <formula>$D94="Done"</formula>
    </cfRule>
    <cfRule type="expression" dxfId="906" priority="270" stopIfTrue="1">
      <formula>$D94="Ongoing"</formula>
    </cfRule>
  </conditionalFormatting>
  <conditionalFormatting sqref="D94:D97">
    <cfRule type="expression" dxfId="905" priority="267" stopIfTrue="1">
      <formula>$D94="Done"</formula>
    </cfRule>
    <cfRule type="expression" dxfId="904" priority="268" stopIfTrue="1">
      <formula>$D94="Ongoing"</formula>
    </cfRule>
  </conditionalFormatting>
  <conditionalFormatting sqref="B95:E95">
    <cfRule type="expression" dxfId="903" priority="265" stopIfTrue="1">
      <formula>$D95="Done"</formula>
    </cfRule>
    <cfRule type="expression" dxfId="902" priority="266" stopIfTrue="1">
      <formula>$D95="Ongoing"</formula>
    </cfRule>
  </conditionalFormatting>
  <conditionalFormatting sqref="A94 A96:A97">
    <cfRule type="expression" dxfId="901" priority="263" stopIfTrue="1">
      <formula>$D99="Done"</formula>
    </cfRule>
    <cfRule type="expression" dxfId="900" priority="264" stopIfTrue="1">
      <formula>$D99="Ongoing"</formula>
    </cfRule>
  </conditionalFormatting>
  <conditionalFormatting sqref="A94 A96:A97">
    <cfRule type="expression" dxfId="899" priority="261" stopIfTrue="1">
      <formula>$D99="Done"</formula>
    </cfRule>
    <cfRule type="expression" dxfId="898" priority="262" stopIfTrue="1">
      <formula>$D99="Ongoing"</formula>
    </cfRule>
  </conditionalFormatting>
  <conditionalFormatting sqref="A95">
    <cfRule type="expression" dxfId="897" priority="259" stopIfTrue="1">
      <formula>$D99="Done"</formula>
    </cfRule>
    <cfRule type="expression" dxfId="896" priority="260" stopIfTrue="1">
      <formula>$D99="Ongoing"</formula>
    </cfRule>
  </conditionalFormatting>
  <conditionalFormatting sqref="A95">
    <cfRule type="expression" dxfId="895" priority="257" stopIfTrue="1">
      <formula>$D99="Done"</formula>
    </cfRule>
    <cfRule type="expression" dxfId="894" priority="258" stopIfTrue="1">
      <formula>$D99="Ongoing"</formula>
    </cfRule>
  </conditionalFormatting>
  <conditionalFormatting sqref="B99:E102">
    <cfRule type="expression" dxfId="893" priority="253" stopIfTrue="1">
      <formula>$D99="Done"</formula>
    </cfRule>
    <cfRule type="expression" dxfId="892" priority="254" stopIfTrue="1">
      <formula>$D99="Ongoing"</formula>
    </cfRule>
  </conditionalFormatting>
  <conditionalFormatting sqref="D99:D102">
    <cfRule type="expression" dxfId="891" priority="255" stopIfTrue="1">
      <formula>$D99="Done"</formula>
    </cfRule>
    <cfRule type="expression" dxfId="890" priority="256" stopIfTrue="1">
      <formula>$D99="Ongoing"</formula>
    </cfRule>
  </conditionalFormatting>
  <conditionalFormatting sqref="B99:E102">
    <cfRule type="expression" dxfId="889" priority="251" stopIfTrue="1">
      <formula>$D99="Done"</formula>
    </cfRule>
    <cfRule type="expression" dxfId="888" priority="252" stopIfTrue="1">
      <formula>$D99="Ongoing"</formula>
    </cfRule>
  </conditionalFormatting>
  <conditionalFormatting sqref="D99:D102">
    <cfRule type="expression" dxfId="887" priority="249" stopIfTrue="1">
      <formula>$D99="Done"</formula>
    </cfRule>
    <cfRule type="expression" dxfId="886" priority="250" stopIfTrue="1">
      <formula>$D99="Ongoing"</formula>
    </cfRule>
  </conditionalFormatting>
  <conditionalFormatting sqref="B100:E100">
    <cfRule type="expression" dxfId="885" priority="247" stopIfTrue="1">
      <formula>$D100="Done"</formula>
    </cfRule>
    <cfRule type="expression" dxfId="884" priority="248" stopIfTrue="1">
      <formula>$D100="Ongoing"</formula>
    </cfRule>
  </conditionalFormatting>
  <conditionalFormatting sqref="A99 A101:A102">
    <cfRule type="expression" dxfId="883" priority="245" stopIfTrue="1">
      <formula>$D104="Done"</formula>
    </cfRule>
    <cfRule type="expression" dxfId="882" priority="246" stopIfTrue="1">
      <formula>$D104="Ongoing"</formula>
    </cfRule>
  </conditionalFormatting>
  <conditionalFormatting sqref="A99 A101:A102">
    <cfRule type="expression" dxfId="881" priority="243" stopIfTrue="1">
      <formula>$D104="Done"</formula>
    </cfRule>
    <cfRule type="expression" dxfId="880" priority="244" stopIfTrue="1">
      <formula>$D104="Ongoing"</formula>
    </cfRule>
  </conditionalFormatting>
  <conditionalFormatting sqref="A100">
    <cfRule type="expression" dxfId="879" priority="241" stopIfTrue="1">
      <formula>$D104="Done"</formula>
    </cfRule>
    <cfRule type="expression" dxfId="878" priority="242" stopIfTrue="1">
      <formula>$D104="Ongoing"</formula>
    </cfRule>
  </conditionalFormatting>
  <conditionalFormatting sqref="A100">
    <cfRule type="expression" dxfId="877" priority="239" stopIfTrue="1">
      <formula>$D104="Done"</formula>
    </cfRule>
    <cfRule type="expression" dxfId="876" priority="240" stopIfTrue="1">
      <formula>$D104="Ongoing"</formula>
    </cfRule>
  </conditionalFormatting>
  <conditionalFormatting sqref="B43 B19:B38">
    <cfRule type="expression" dxfId="875" priority="237" stopIfTrue="1">
      <formula>$D19="Done"</formula>
    </cfRule>
    <cfRule type="expression" dxfId="874" priority="238" stopIfTrue="1">
      <formula>$D19="Ongoing"</formula>
    </cfRule>
  </conditionalFormatting>
  <conditionalFormatting sqref="B43 B19:B38">
    <cfRule type="expression" dxfId="873" priority="235" stopIfTrue="1">
      <formula>$D19="Done"</formula>
    </cfRule>
    <cfRule type="expression" dxfId="872" priority="236" stopIfTrue="1">
      <formula>$D19="Ongoing"</formula>
    </cfRule>
  </conditionalFormatting>
  <conditionalFormatting sqref="B35">
    <cfRule type="expression" dxfId="871" priority="233" stopIfTrue="1">
      <formula>$D35="Done"</formula>
    </cfRule>
    <cfRule type="expression" dxfId="870" priority="234" stopIfTrue="1">
      <formula>$D35="Ongoing"</formula>
    </cfRule>
  </conditionalFormatting>
  <conditionalFormatting sqref="B44:B47">
    <cfRule type="expression" dxfId="869" priority="223" stopIfTrue="1">
      <formula>$D44="Done"</formula>
    </cfRule>
    <cfRule type="expression" dxfId="868" priority="224" stopIfTrue="1">
      <formula>$D44="Ongoing"</formula>
    </cfRule>
  </conditionalFormatting>
  <conditionalFormatting sqref="B39:B42">
    <cfRule type="expression" dxfId="867" priority="231" stopIfTrue="1">
      <formula>$D39="Done"</formula>
    </cfRule>
    <cfRule type="expression" dxfId="866" priority="232" stopIfTrue="1">
      <formula>$D39="Ongoing"</formula>
    </cfRule>
  </conditionalFormatting>
  <conditionalFormatting sqref="B39:B42">
    <cfRule type="expression" dxfId="865" priority="229" stopIfTrue="1">
      <formula>$D39="Done"</formula>
    </cfRule>
    <cfRule type="expression" dxfId="864" priority="230" stopIfTrue="1">
      <formula>$D39="Ongoing"</formula>
    </cfRule>
  </conditionalFormatting>
  <conditionalFormatting sqref="B40">
    <cfRule type="expression" dxfId="863" priority="227" stopIfTrue="1">
      <formula>$D40="Done"</formula>
    </cfRule>
    <cfRule type="expression" dxfId="862" priority="228" stopIfTrue="1">
      <formula>$D40="Ongoing"</formula>
    </cfRule>
  </conditionalFormatting>
  <conditionalFormatting sqref="B44:B47">
    <cfRule type="expression" dxfId="861" priority="225" stopIfTrue="1">
      <formula>$D44="Done"</formula>
    </cfRule>
    <cfRule type="expression" dxfId="860" priority="226" stopIfTrue="1">
      <formula>$D44="Ongoing"</formula>
    </cfRule>
  </conditionalFormatting>
  <conditionalFormatting sqref="B45">
    <cfRule type="expression" dxfId="859" priority="221" stopIfTrue="1">
      <formula>$D45="Done"</formula>
    </cfRule>
    <cfRule type="expression" dxfId="858" priority="222" stopIfTrue="1">
      <formula>$D45="Ongoing"</formula>
    </cfRule>
  </conditionalFormatting>
  <conditionalFormatting sqref="F19:F38 F43">
    <cfRule type="expression" dxfId="857" priority="103" stopIfTrue="1">
      <formula>$D19="Done"</formula>
    </cfRule>
    <cfRule type="expression" dxfId="856" priority="104" stopIfTrue="1">
      <formula>$D19="Ongoing"</formula>
    </cfRule>
  </conditionalFormatting>
  <conditionalFormatting sqref="F15:F18">
    <cfRule type="expression" dxfId="855" priority="105" stopIfTrue="1">
      <formula>$D15="Done"</formula>
    </cfRule>
    <cfRule type="expression" dxfId="854" priority="106" stopIfTrue="1">
      <formula>$D15="Ongoing"</formula>
    </cfRule>
  </conditionalFormatting>
  <conditionalFormatting sqref="F19:F38 F43">
    <cfRule type="expression" dxfId="853" priority="101" stopIfTrue="1">
      <formula>$D19="Done"</formula>
    </cfRule>
    <cfRule type="expression" dxfId="852" priority="102" stopIfTrue="1">
      <formula>$D19="Ongoing"</formula>
    </cfRule>
  </conditionalFormatting>
  <conditionalFormatting sqref="F15:F18">
    <cfRule type="expression" dxfId="851" priority="99" stopIfTrue="1">
      <formula>$D15="Done"</formula>
    </cfRule>
    <cfRule type="expression" dxfId="850" priority="100" stopIfTrue="1">
      <formula>$D15="Ongoing"</formula>
    </cfRule>
  </conditionalFormatting>
  <conditionalFormatting sqref="F35">
    <cfRule type="expression" dxfId="849" priority="97" stopIfTrue="1">
      <formula>$D35="Done"</formula>
    </cfRule>
    <cfRule type="expression" dxfId="848" priority="98" stopIfTrue="1">
      <formula>$D35="Ongoing"</formula>
    </cfRule>
  </conditionalFormatting>
  <conditionalFormatting sqref="F39:F42">
    <cfRule type="expression" dxfId="847" priority="95" stopIfTrue="1">
      <formula>$D39="Done"</formula>
    </cfRule>
    <cfRule type="expression" dxfId="846" priority="96" stopIfTrue="1">
      <formula>$D39="Ongoing"</formula>
    </cfRule>
  </conditionalFormatting>
  <conditionalFormatting sqref="F39:F42">
    <cfRule type="expression" dxfId="845" priority="93" stopIfTrue="1">
      <formula>$D39="Done"</formula>
    </cfRule>
    <cfRule type="expression" dxfId="844" priority="94" stopIfTrue="1">
      <formula>$D39="Ongoing"</formula>
    </cfRule>
  </conditionalFormatting>
  <conditionalFormatting sqref="F40">
    <cfRule type="expression" dxfId="843" priority="91" stopIfTrue="1">
      <formula>$D40="Done"</formula>
    </cfRule>
    <cfRule type="expression" dxfId="842" priority="92" stopIfTrue="1">
      <formula>$D40="Ongoing"</formula>
    </cfRule>
  </conditionalFormatting>
  <conditionalFormatting sqref="F44:F47">
    <cfRule type="expression" dxfId="841" priority="89" stopIfTrue="1">
      <formula>$D44="Done"</formula>
    </cfRule>
    <cfRule type="expression" dxfId="840" priority="90" stopIfTrue="1">
      <formula>$D44="Ongoing"</formula>
    </cfRule>
  </conditionalFormatting>
  <conditionalFormatting sqref="F44:F47">
    <cfRule type="expression" dxfId="839" priority="87" stopIfTrue="1">
      <formula>$D44="Done"</formula>
    </cfRule>
    <cfRule type="expression" dxfId="838" priority="88" stopIfTrue="1">
      <formula>$D44="Ongoing"</formula>
    </cfRule>
  </conditionalFormatting>
  <conditionalFormatting sqref="F45">
    <cfRule type="expression" dxfId="837" priority="85" stopIfTrue="1">
      <formula>$D45="Done"</formula>
    </cfRule>
    <cfRule type="expression" dxfId="836" priority="86" stopIfTrue="1">
      <formula>$D45="Ongoing"</formula>
    </cfRule>
  </conditionalFormatting>
  <conditionalFormatting sqref="G19:G38 G43">
    <cfRule type="expression" dxfId="835" priority="81" stopIfTrue="1">
      <formula>$D19="Done"</formula>
    </cfRule>
    <cfRule type="expression" dxfId="834" priority="82" stopIfTrue="1">
      <formula>$D19="Ongoing"</formula>
    </cfRule>
  </conditionalFormatting>
  <conditionalFormatting sqref="G15:G18">
    <cfRule type="expression" dxfId="833" priority="83" stopIfTrue="1">
      <formula>$D15="Done"</formula>
    </cfRule>
    <cfRule type="expression" dxfId="832" priority="84" stopIfTrue="1">
      <formula>$D15="Ongoing"</formula>
    </cfRule>
  </conditionalFormatting>
  <conditionalFormatting sqref="G19:G38 G43">
    <cfRule type="expression" dxfId="831" priority="79" stopIfTrue="1">
      <formula>$D19="Done"</formula>
    </cfRule>
    <cfRule type="expression" dxfId="830" priority="80" stopIfTrue="1">
      <formula>$D19="Ongoing"</formula>
    </cfRule>
  </conditionalFormatting>
  <conditionalFormatting sqref="G15:G18">
    <cfRule type="expression" dxfId="829" priority="77" stopIfTrue="1">
      <formula>$D15="Done"</formula>
    </cfRule>
    <cfRule type="expression" dxfId="828" priority="78" stopIfTrue="1">
      <formula>$D15="Ongoing"</formula>
    </cfRule>
  </conditionalFormatting>
  <conditionalFormatting sqref="G35">
    <cfRule type="expression" dxfId="827" priority="75" stopIfTrue="1">
      <formula>$D35="Done"</formula>
    </cfRule>
    <cfRule type="expression" dxfId="826" priority="76" stopIfTrue="1">
      <formula>$D35="Ongoing"</formula>
    </cfRule>
  </conditionalFormatting>
  <conditionalFormatting sqref="G39:G42">
    <cfRule type="expression" dxfId="825" priority="73" stopIfTrue="1">
      <formula>$D39="Done"</formula>
    </cfRule>
    <cfRule type="expression" dxfId="824" priority="74" stopIfTrue="1">
      <formula>$D39="Ongoing"</formula>
    </cfRule>
  </conditionalFormatting>
  <conditionalFormatting sqref="G39:G42">
    <cfRule type="expression" dxfId="823" priority="71" stopIfTrue="1">
      <formula>$D39="Done"</formula>
    </cfRule>
    <cfRule type="expression" dxfId="822" priority="72" stopIfTrue="1">
      <formula>$D39="Ongoing"</formula>
    </cfRule>
  </conditionalFormatting>
  <conditionalFormatting sqref="G40">
    <cfRule type="expression" dxfId="821" priority="69" stopIfTrue="1">
      <formula>$D40="Done"</formula>
    </cfRule>
    <cfRule type="expression" dxfId="820" priority="70" stopIfTrue="1">
      <formula>$D40="Ongoing"</formula>
    </cfRule>
  </conditionalFormatting>
  <conditionalFormatting sqref="G44:G47">
    <cfRule type="expression" dxfId="819" priority="67" stopIfTrue="1">
      <formula>$D44="Done"</formula>
    </cfRule>
    <cfRule type="expression" dxfId="818" priority="68" stopIfTrue="1">
      <formula>$D44="Ongoing"</formula>
    </cfRule>
  </conditionalFormatting>
  <conditionalFormatting sqref="G44:G47">
    <cfRule type="expression" dxfId="817" priority="65" stopIfTrue="1">
      <formula>$D44="Done"</formula>
    </cfRule>
    <cfRule type="expression" dxfId="816" priority="66" stopIfTrue="1">
      <formula>$D44="Ongoing"</formula>
    </cfRule>
  </conditionalFormatting>
  <conditionalFormatting sqref="G45">
    <cfRule type="expression" dxfId="815" priority="63" stopIfTrue="1">
      <formula>$D45="Done"</formula>
    </cfRule>
    <cfRule type="expression" dxfId="814" priority="64" stopIfTrue="1">
      <formula>$D45="Ongoing"</formula>
    </cfRule>
  </conditionalFormatting>
  <conditionalFormatting sqref="H19:H38 H43">
    <cfRule type="expression" dxfId="813" priority="59" stopIfTrue="1">
      <formula>$D19="Done"</formula>
    </cfRule>
    <cfRule type="expression" dxfId="812" priority="60" stopIfTrue="1">
      <formula>$D19="Ongoing"</formula>
    </cfRule>
  </conditionalFormatting>
  <conditionalFormatting sqref="H15:H18">
    <cfRule type="expression" dxfId="811" priority="61" stopIfTrue="1">
      <formula>$D15="Done"</formula>
    </cfRule>
    <cfRule type="expression" dxfId="810" priority="62" stopIfTrue="1">
      <formula>$D15="Ongoing"</formula>
    </cfRule>
  </conditionalFormatting>
  <conditionalFormatting sqref="H19:H38 H43">
    <cfRule type="expression" dxfId="809" priority="57" stopIfTrue="1">
      <formula>$D19="Done"</formula>
    </cfRule>
    <cfRule type="expression" dxfId="808" priority="58" stopIfTrue="1">
      <formula>$D19="Ongoing"</formula>
    </cfRule>
  </conditionalFormatting>
  <conditionalFormatting sqref="H15:H18">
    <cfRule type="expression" dxfId="807" priority="55" stopIfTrue="1">
      <formula>$D15="Done"</formula>
    </cfRule>
    <cfRule type="expression" dxfId="806" priority="56" stopIfTrue="1">
      <formula>$D15="Ongoing"</formula>
    </cfRule>
  </conditionalFormatting>
  <conditionalFormatting sqref="H35">
    <cfRule type="expression" dxfId="805" priority="53" stopIfTrue="1">
      <formula>$D35="Done"</formula>
    </cfRule>
    <cfRule type="expression" dxfId="804" priority="54" stopIfTrue="1">
      <formula>$D35="Ongoing"</formula>
    </cfRule>
  </conditionalFormatting>
  <conditionalFormatting sqref="H39:H42">
    <cfRule type="expression" dxfId="803" priority="51" stopIfTrue="1">
      <formula>$D39="Done"</formula>
    </cfRule>
    <cfRule type="expression" dxfId="802" priority="52" stopIfTrue="1">
      <formula>$D39="Ongoing"</formula>
    </cfRule>
  </conditionalFormatting>
  <conditionalFormatting sqref="H39:H42">
    <cfRule type="expression" dxfId="801" priority="49" stopIfTrue="1">
      <formula>$D39="Done"</formula>
    </cfRule>
    <cfRule type="expression" dxfId="800" priority="50" stopIfTrue="1">
      <formula>$D39="Ongoing"</formula>
    </cfRule>
  </conditionalFormatting>
  <conditionalFormatting sqref="H40">
    <cfRule type="expression" dxfId="799" priority="47" stopIfTrue="1">
      <formula>$D40="Done"</formula>
    </cfRule>
    <cfRule type="expression" dxfId="798" priority="48" stopIfTrue="1">
      <formula>$D40="Ongoing"</formula>
    </cfRule>
  </conditionalFormatting>
  <conditionalFormatting sqref="H44:H47">
    <cfRule type="expression" dxfId="797" priority="45" stopIfTrue="1">
      <formula>$D44="Done"</formula>
    </cfRule>
    <cfRule type="expression" dxfId="796" priority="46" stopIfTrue="1">
      <formula>$D44="Ongoing"</formula>
    </cfRule>
  </conditionalFormatting>
  <conditionalFormatting sqref="H44:H47">
    <cfRule type="expression" dxfId="795" priority="43" stopIfTrue="1">
      <formula>$D44="Done"</formula>
    </cfRule>
    <cfRule type="expression" dxfId="794" priority="44" stopIfTrue="1">
      <formula>$D44="Ongoing"</formula>
    </cfRule>
  </conditionalFormatting>
  <conditionalFormatting sqref="H45">
    <cfRule type="expression" dxfId="793" priority="41" stopIfTrue="1">
      <formula>$D45="Done"</formula>
    </cfRule>
    <cfRule type="expression" dxfId="792" priority="42" stopIfTrue="1">
      <formula>$D45="Ongoing"</formula>
    </cfRule>
  </conditionalFormatting>
  <conditionalFormatting sqref="I19:I38 I43">
    <cfRule type="expression" dxfId="791" priority="37" stopIfTrue="1">
      <formula>$D19="Done"</formula>
    </cfRule>
    <cfRule type="expression" dxfId="790" priority="38" stopIfTrue="1">
      <formula>$D19="Ongoing"</formula>
    </cfRule>
  </conditionalFormatting>
  <conditionalFormatting sqref="I15:I18">
    <cfRule type="expression" dxfId="789" priority="39" stopIfTrue="1">
      <formula>$D15="Done"</formula>
    </cfRule>
    <cfRule type="expression" dxfId="788" priority="40" stopIfTrue="1">
      <formula>$D15="Ongoing"</formula>
    </cfRule>
  </conditionalFormatting>
  <conditionalFormatting sqref="I19:I38 I43">
    <cfRule type="expression" dxfId="787" priority="35" stopIfTrue="1">
      <formula>$D19="Done"</formula>
    </cfRule>
    <cfRule type="expression" dxfId="786" priority="36" stopIfTrue="1">
      <formula>$D19="Ongoing"</formula>
    </cfRule>
  </conditionalFormatting>
  <conditionalFormatting sqref="I15:I18">
    <cfRule type="expression" dxfId="785" priority="33" stopIfTrue="1">
      <formula>$D15="Done"</formula>
    </cfRule>
    <cfRule type="expression" dxfId="784" priority="34" stopIfTrue="1">
      <formula>$D15="Ongoing"</formula>
    </cfRule>
  </conditionalFormatting>
  <conditionalFormatting sqref="I35">
    <cfRule type="expression" dxfId="783" priority="31" stopIfTrue="1">
      <formula>$D35="Done"</formula>
    </cfRule>
    <cfRule type="expression" dxfId="782" priority="32" stopIfTrue="1">
      <formula>$D35="Ongoing"</formula>
    </cfRule>
  </conditionalFormatting>
  <conditionalFormatting sqref="I39:I42">
    <cfRule type="expression" dxfId="781" priority="29" stopIfTrue="1">
      <formula>$D39="Done"</formula>
    </cfRule>
    <cfRule type="expression" dxfId="780" priority="30" stopIfTrue="1">
      <formula>$D39="Ongoing"</formula>
    </cfRule>
  </conditionalFormatting>
  <conditionalFormatting sqref="I39:I42">
    <cfRule type="expression" dxfId="779" priority="27" stopIfTrue="1">
      <formula>$D39="Done"</formula>
    </cfRule>
    <cfRule type="expression" dxfId="778" priority="28" stopIfTrue="1">
      <formula>$D39="Ongoing"</formula>
    </cfRule>
  </conditionalFormatting>
  <conditionalFormatting sqref="I40">
    <cfRule type="expression" dxfId="777" priority="25" stopIfTrue="1">
      <formula>$D40="Done"</formula>
    </cfRule>
    <cfRule type="expression" dxfId="776" priority="26" stopIfTrue="1">
      <formula>$D40="Ongoing"</formula>
    </cfRule>
  </conditionalFormatting>
  <conditionalFormatting sqref="I44:I47">
    <cfRule type="expression" dxfId="775" priority="23" stopIfTrue="1">
      <formula>$D44="Done"</formula>
    </cfRule>
    <cfRule type="expression" dxfId="774" priority="24" stopIfTrue="1">
      <formula>$D44="Ongoing"</formula>
    </cfRule>
  </conditionalFormatting>
  <conditionalFormatting sqref="I44:I47">
    <cfRule type="expression" dxfId="773" priority="21" stopIfTrue="1">
      <formula>$D44="Done"</formula>
    </cfRule>
    <cfRule type="expression" dxfId="772" priority="22" stopIfTrue="1">
      <formula>$D44="Ongoing"</formula>
    </cfRule>
  </conditionalFormatting>
  <conditionalFormatting sqref="I45">
    <cfRule type="expression" dxfId="771" priority="19" stopIfTrue="1">
      <formula>$D45="Done"</formula>
    </cfRule>
    <cfRule type="expression" dxfId="770" priority="20" stopIfTrue="1">
      <formula>$D45="Ongoing"</formula>
    </cfRule>
  </conditionalFormatting>
  <conditionalFormatting sqref="J34:J38 J43">
    <cfRule type="expression" dxfId="17" priority="17" stopIfTrue="1">
      <formula>$D34="Done"</formula>
    </cfRule>
    <cfRule type="expression" dxfId="16" priority="18" stopIfTrue="1">
      <formula>$D34="Ongoing"</formula>
    </cfRule>
  </conditionalFormatting>
  <conditionalFormatting sqref="J34:J38 J43">
    <cfRule type="expression" dxfId="15" priority="15" stopIfTrue="1">
      <formula>$D34="Done"</formula>
    </cfRule>
    <cfRule type="expression" dxfId="14" priority="16" stopIfTrue="1">
      <formula>$D34="Ongoing"</formula>
    </cfRule>
  </conditionalFormatting>
  <conditionalFormatting sqref="J35">
    <cfRule type="expression" dxfId="13" priority="13" stopIfTrue="1">
      <formula>$D35="Done"</formula>
    </cfRule>
    <cfRule type="expression" dxfId="12" priority="14" stopIfTrue="1">
      <formula>$D35="Ongoing"</formula>
    </cfRule>
  </conditionalFormatting>
  <conditionalFormatting sqref="J39:J42">
    <cfRule type="expression" dxfId="11" priority="11" stopIfTrue="1">
      <formula>$D39="Done"</formula>
    </cfRule>
    <cfRule type="expression" dxfId="10" priority="12" stopIfTrue="1">
      <formula>$D39="Ongoing"</formula>
    </cfRule>
  </conditionalFormatting>
  <conditionalFormatting sqref="J39:J42">
    <cfRule type="expression" dxfId="9" priority="9" stopIfTrue="1">
      <formula>$D39="Done"</formula>
    </cfRule>
    <cfRule type="expression" dxfId="8" priority="10" stopIfTrue="1">
      <formula>$D39="Ongoing"</formula>
    </cfRule>
  </conditionalFormatting>
  <conditionalFormatting sqref="J40">
    <cfRule type="expression" dxfId="7" priority="7" stopIfTrue="1">
      <formula>$D40="Done"</formula>
    </cfRule>
    <cfRule type="expression" dxfId="6" priority="8" stopIfTrue="1">
      <formula>$D40="Ongoing"</formula>
    </cfRule>
  </conditionalFormatting>
  <conditionalFormatting sqref="J44:J47">
    <cfRule type="expression" dxfId="5" priority="5" stopIfTrue="1">
      <formula>$D44="Done"</formula>
    </cfRule>
    <cfRule type="expression" dxfId="4" priority="6" stopIfTrue="1">
      <formula>$D44="Ongoing"</formula>
    </cfRule>
  </conditionalFormatting>
  <conditionalFormatting sqref="J44:J47">
    <cfRule type="expression" dxfId="3" priority="3" stopIfTrue="1">
      <formula>$D44="Done"</formula>
    </cfRule>
    <cfRule type="expression" dxfId="2" priority="4" stopIfTrue="1">
      <formula>$D44="Ongoing"</formula>
    </cfRule>
  </conditionalFormatting>
  <conditionalFormatting sqref="J45">
    <cfRule type="expression" dxfId="1" priority="1" stopIfTrue="1">
      <formula>$D45="Done"</formula>
    </cfRule>
    <cfRule type="expression" dxfId="0" priority="2" stopIfTrue="1">
      <formula>$D45="Ongoing"</formula>
    </cfRule>
  </conditionalFormatting>
  <dataValidations count="1">
    <dataValidation type="list" allowBlank="1" showInputMessage="1" sqref="D3:D8 D65539:D65544 D131075:D131080 D196611:D196616 D262147:D262152 D327683:D327688 D393219:D393224 D458755:D458760 D524291:D524296 D589827:D589832 D655363:D655368 D720899:D720904 D786435:D786440 D851971:D851976 D917507:D917512 D983043:D983048 D983055:D983110 D65551:D65606 D131087:D131142 D196623:D196678 D262159:D262214 D327695:D327750 D393231:D393286 D458767:D458822 D524303:D524358 D589839:D589894 D655375:D655430 D720911:D720966 D786447:D786502 D851983:D852038 D917519:D917574 D15:D72 D74:D77 D79:D82 D84:D87 D89:D92 D94:D97 D99:D102">
      <formula1>"Planned,Ongoing,Done"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02"/>
  <sheetViews>
    <sheetView workbookViewId="0"/>
  </sheetViews>
  <sheetFormatPr defaultRowHeight="15" x14ac:dyDescent="0.25"/>
  <cols>
    <col min="1" max="1" width="37.28515625" bestFit="1" customWidth="1"/>
    <col min="2" max="2" width="7.140625" bestFit="1" customWidth="1"/>
    <col min="3" max="3" width="13.28515625" bestFit="1" customWidth="1"/>
    <col min="4" max="4" width="7.7109375" bestFit="1" customWidth="1"/>
    <col min="5" max="5" width="7.5703125" bestFit="1" customWidth="1"/>
    <col min="6" max="36" width="4.42578125" customWidth="1"/>
  </cols>
  <sheetData>
    <row r="1" spans="1:36" ht="18" x14ac:dyDescent="0.25">
      <c r="A1" s="5">
        <v>2</v>
      </c>
      <c r="B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6" x14ac:dyDescent="0.25">
      <c r="B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6" x14ac:dyDescent="0.25">
      <c r="B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6" x14ac:dyDescent="0.25">
      <c r="B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6" x14ac:dyDescent="0.25">
      <c r="B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6" x14ac:dyDescent="0.25">
      <c r="B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6" x14ac:dyDescent="0.25">
      <c r="B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6" x14ac:dyDescent="0.25">
      <c r="B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6" x14ac:dyDescent="0.25">
      <c r="A9" s="9" t="s">
        <v>24</v>
      </c>
      <c r="B9" s="10">
        <v>30</v>
      </c>
      <c r="C9" s="9"/>
      <c r="D9" s="11"/>
      <c r="E9" s="12" t="s">
        <v>11</v>
      </c>
      <c r="F9" s="12" t="s">
        <v>12</v>
      </c>
      <c r="G9" s="12"/>
      <c r="H9" s="12"/>
      <c r="I9" s="12"/>
      <c r="J9" s="12"/>
      <c r="K9" s="12"/>
      <c r="L9" s="12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x14ac:dyDescent="0.25">
      <c r="A10" s="9" t="s">
        <v>50</v>
      </c>
      <c r="B10" s="10">
        <v>30</v>
      </c>
      <c r="C10" s="9" t="s">
        <v>51</v>
      </c>
      <c r="D10" s="9" t="s">
        <v>13</v>
      </c>
      <c r="E10" s="14">
        <f ca="1">SUM(OFFSET(E14,1,0,Task_Rows2,1))</f>
        <v>400</v>
      </c>
      <c r="F10" s="14">
        <f ca="1">IF(AND(SUM(OFFSET(F14,1,0,Task_Rows2,1))=0),0,SUM(OFFSET(F14,1,0,Task_Rows2,1)))</f>
        <v>0</v>
      </c>
      <c r="G10" s="14" t="str">
        <f t="shared" ref="G10:AD10" ca="1" si="0">IF(AND(SUM(OFFSET(G14,1,0,Task_Rows2,1))=0),"",SUM(OFFSET(G14,1,0,Task_Rows2,1)))</f>
        <v/>
      </c>
      <c r="H10" s="14" t="str">
        <f t="shared" ca="1" si="0"/>
        <v/>
      </c>
      <c r="I10" s="14" t="str">
        <f t="shared" ca="1" si="0"/>
        <v/>
      </c>
      <c r="J10" s="14" t="str">
        <f t="shared" ca="1" si="0"/>
        <v/>
      </c>
      <c r="K10" s="14" t="str">
        <f t="shared" ca="1" si="0"/>
        <v/>
      </c>
      <c r="L10" s="14" t="str">
        <f t="shared" ca="1" si="0"/>
        <v/>
      </c>
      <c r="M10" s="14" t="str">
        <f t="shared" ca="1" si="0"/>
        <v/>
      </c>
      <c r="N10" s="14" t="str">
        <f t="shared" ca="1" si="0"/>
        <v/>
      </c>
      <c r="O10" s="14" t="str">
        <f t="shared" ca="1" si="0"/>
        <v/>
      </c>
      <c r="P10" s="14" t="str">
        <f t="shared" ca="1" si="0"/>
        <v/>
      </c>
      <c r="Q10" s="14" t="str">
        <f t="shared" ca="1" si="0"/>
        <v/>
      </c>
      <c r="R10" s="14" t="str">
        <f t="shared" ca="1" si="0"/>
        <v/>
      </c>
      <c r="S10" s="14" t="str">
        <f t="shared" ca="1" si="0"/>
        <v/>
      </c>
      <c r="T10" s="14" t="str">
        <f t="shared" ca="1" si="0"/>
        <v/>
      </c>
      <c r="U10" s="14" t="str">
        <f t="shared" ca="1" si="0"/>
        <v/>
      </c>
      <c r="V10" s="14" t="str">
        <f t="shared" ca="1" si="0"/>
        <v/>
      </c>
      <c r="W10" s="14" t="str">
        <f t="shared" ca="1" si="0"/>
        <v/>
      </c>
      <c r="X10" s="14" t="str">
        <f t="shared" ca="1" si="0"/>
        <v/>
      </c>
      <c r="Y10" s="14" t="str">
        <f t="shared" ca="1" si="0"/>
        <v/>
      </c>
      <c r="Z10" s="14" t="str">
        <f t="shared" ca="1" si="0"/>
        <v/>
      </c>
      <c r="AA10" s="14" t="str">
        <f t="shared" ca="1" si="0"/>
        <v/>
      </c>
      <c r="AB10" s="14" t="str">
        <f t="shared" ca="1" si="0"/>
        <v/>
      </c>
      <c r="AC10" s="14" t="str">
        <f t="shared" ca="1" si="0"/>
        <v/>
      </c>
      <c r="AD10" s="14" t="str">
        <f t="shared" ca="1" si="0"/>
        <v/>
      </c>
      <c r="AE10" s="14" t="str">
        <f ca="1">IF(AND(SUM(OFFSET(AE14,1,0,Task_Rows2,1))=0),"",SUM(OFFSET(AE14,1,0,Task_Rows2,1)))</f>
        <v/>
      </c>
      <c r="AF10" s="14"/>
      <c r="AG10" s="14"/>
      <c r="AH10" s="14"/>
      <c r="AI10" s="14"/>
      <c r="AJ10" s="14"/>
    </row>
    <row r="11" spans="1:36" x14ac:dyDescent="0.25">
      <c r="A11" t="s">
        <v>46</v>
      </c>
      <c r="B11" s="8">
        <f>IF(COUNTA(A15:A244)=0,1,COUNTA(A15:A244))</f>
        <v>33</v>
      </c>
      <c r="C11" t="s">
        <v>47</v>
      </c>
      <c r="D11" s="8">
        <f ca="1">IF(COUNTIF(F10:AD10,"&gt;0")=0,1,COUNTIF(F10:AD10,"&gt;0"))</f>
        <v>1</v>
      </c>
      <c r="E11" s="8"/>
      <c r="F11" s="8">
        <f ca="1">IF(F14="","",$E10-$E10/($B9-1)*(F14-1))</f>
        <v>400</v>
      </c>
      <c r="G11" s="8">
        <f t="shared" ref="G11:AD11" ca="1" si="1">IF(G14="","",Total_Effort2-Total_Effort2/(Implementation_Days2)*(G14-1))</f>
        <v>386.66666666666669</v>
      </c>
      <c r="H11" s="8">
        <f t="shared" ca="1" si="1"/>
        <v>373.33333333333331</v>
      </c>
      <c r="I11" s="8">
        <f t="shared" ca="1" si="1"/>
        <v>360</v>
      </c>
      <c r="J11" s="8">
        <f t="shared" ca="1" si="1"/>
        <v>346.66666666666669</v>
      </c>
      <c r="K11" s="8">
        <f t="shared" ca="1" si="1"/>
        <v>333.33333333333331</v>
      </c>
      <c r="L11" s="8">
        <f t="shared" ca="1" si="1"/>
        <v>320</v>
      </c>
      <c r="M11" s="8">
        <f t="shared" ca="1" si="1"/>
        <v>306.66666666666663</v>
      </c>
      <c r="N11" s="8">
        <f t="shared" ca="1" si="1"/>
        <v>293.33333333333331</v>
      </c>
      <c r="O11" s="8">
        <f t="shared" ca="1" si="1"/>
        <v>280</v>
      </c>
      <c r="P11" s="8">
        <f t="shared" ca="1" si="1"/>
        <v>266.66666666666663</v>
      </c>
      <c r="Q11" s="8">
        <f t="shared" ca="1" si="1"/>
        <v>253.33333333333331</v>
      </c>
      <c r="R11" s="8">
        <f t="shared" ca="1" si="1"/>
        <v>240</v>
      </c>
      <c r="S11" s="8">
        <f t="shared" ca="1" si="1"/>
        <v>226.66666666666666</v>
      </c>
      <c r="T11" s="8">
        <f t="shared" ca="1" si="1"/>
        <v>213.33333333333331</v>
      </c>
      <c r="U11" s="8">
        <f t="shared" ca="1" si="1"/>
        <v>200</v>
      </c>
      <c r="V11" s="8">
        <f t="shared" ca="1" si="1"/>
        <v>186.66666666666666</v>
      </c>
      <c r="W11" s="8">
        <f t="shared" ca="1" si="1"/>
        <v>173.33333333333331</v>
      </c>
      <c r="X11" s="8">
        <f t="shared" ca="1" si="1"/>
        <v>160</v>
      </c>
      <c r="Y11" s="8">
        <f t="shared" ca="1" si="1"/>
        <v>146.66666666666666</v>
      </c>
      <c r="Z11" s="8">
        <f t="shared" ca="1" si="1"/>
        <v>133.33333333333331</v>
      </c>
      <c r="AA11" s="8">
        <f t="shared" ca="1" si="1"/>
        <v>120</v>
      </c>
      <c r="AB11" s="8">
        <f t="shared" ca="1" si="1"/>
        <v>106.66666666666663</v>
      </c>
      <c r="AC11" s="8">
        <f t="shared" ca="1" si="1"/>
        <v>93.333333333333314</v>
      </c>
      <c r="AD11" s="8">
        <f t="shared" ca="1" si="1"/>
        <v>80</v>
      </c>
      <c r="AE11" s="8">
        <f ca="1">IF(AE14="","",Total_Effort2-Total_Effort2/(Implementation_Days2)*(AE14-1))</f>
        <v>66.666666666666629</v>
      </c>
      <c r="AF11" s="8">
        <f ca="1">IF(AF14="","",Total_Effort2-Total_Effort2/(Implementation_Days2)*(AF14-1))</f>
        <v>53.333333333333314</v>
      </c>
      <c r="AG11" s="8">
        <f ca="1">IF(AG14="","",Total_Effort2-Total_Effort2/(Implementation_Days2)*(AG14-1))</f>
        <v>40</v>
      </c>
      <c r="AH11" s="8">
        <f ca="1">IF(AH14="","",Total_Effort2-Total_Effort2/(Implementation_Days2)*(AH14-1))</f>
        <v>26.666666666666629</v>
      </c>
      <c r="AI11" s="8">
        <f ca="1">IF(AI14="","",Total_Effort2-Total_Effort2/(Implementation_Days2)*(AI14-1))</f>
        <v>13.333333333333314</v>
      </c>
      <c r="AJ11" s="8"/>
    </row>
    <row r="12" spans="1:36" x14ac:dyDescent="0.25">
      <c r="A12" s="41" t="s">
        <v>48</v>
      </c>
      <c r="C12" t="s">
        <v>49</v>
      </c>
      <c r="D12" s="8"/>
      <c r="E12" s="8"/>
      <c r="F12" s="8">
        <f t="shared" ref="F12:AD12" ca="1" si="2">IF(TREND(OFFSET($F10,0,Done_Days2-Trend_Days2,1,Trend_Days2),OFFSET($F13,0,Done_Days2-Trend_Days2,1,Trend_Days2),F13)&lt;0,"",TREND(OFFSET($F10,0,Done_Days2-Trend_Days2,1,Trend_Days2),OFFSET($F13,0,Done_Days2-Trend_Days2,1,Trend_Days2),F13))</f>
        <v>0</v>
      </c>
      <c r="G12" s="8">
        <f t="shared" ca="1" si="2"/>
        <v>0</v>
      </c>
      <c r="H12" s="8">
        <f t="shared" ca="1" si="2"/>
        <v>0</v>
      </c>
      <c r="I12" s="8">
        <f t="shared" ca="1" si="2"/>
        <v>0</v>
      </c>
      <c r="J12" s="8">
        <f t="shared" ca="1" si="2"/>
        <v>0</v>
      </c>
      <c r="K12" s="8">
        <f t="shared" ca="1" si="2"/>
        <v>0</v>
      </c>
      <c r="L12" s="8">
        <f t="shared" ca="1" si="2"/>
        <v>0</v>
      </c>
      <c r="M12" s="8">
        <f t="shared" ca="1" si="2"/>
        <v>0</v>
      </c>
      <c r="N12" s="8">
        <f t="shared" ca="1" si="2"/>
        <v>0</v>
      </c>
      <c r="O12" s="8">
        <f t="shared" ca="1" si="2"/>
        <v>0</v>
      </c>
      <c r="P12" s="8">
        <f t="shared" ca="1" si="2"/>
        <v>0</v>
      </c>
      <c r="Q12" s="8">
        <f t="shared" ca="1" si="2"/>
        <v>0</v>
      </c>
      <c r="R12" s="8">
        <f t="shared" ca="1" si="2"/>
        <v>0</v>
      </c>
      <c r="S12" s="8">
        <f t="shared" ca="1" si="2"/>
        <v>0</v>
      </c>
      <c r="T12" s="8">
        <f t="shared" ca="1" si="2"/>
        <v>0</v>
      </c>
      <c r="U12" s="8">
        <f t="shared" ca="1" si="2"/>
        <v>0</v>
      </c>
      <c r="V12" s="8">
        <f t="shared" ca="1" si="2"/>
        <v>0</v>
      </c>
      <c r="W12" s="8">
        <f t="shared" ca="1" si="2"/>
        <v>0</v>
      </c>
      <c r="X12" s="8">
        <f t="shared" ca="1" si="2"/>
        <v>0</v>
      </c>
      <c r="Y12" s="8">
        <f t="shared" ca="1" si="2"/>
        <v>0</v>
      </c>
      <c r="Z12" s="8">
        <f t="shared" ca="1" si="2"/>
        <v>0</v>
      </c>
      <c r="AA12" s="8">
        <f t="shared" ca="1" si="2"/>
        <v>0</v>
      </c>
      <c r="AB12" s="8">
        <f t="shared" ca="1" si="2"/>
        <v>0</v>
      </c>
      <c r="AC12" s="8">
        <f t="shared" ca="1" si="2"/>
        <v>0</v>
      </c>
      <c r="AD12" s="8">
        <f t="shared" ca="1" si="2"/>
        <v>0</v>
      </c>
      <c r="AE12" s="8">
        <f ca="1">IF(TREND(OFFSET($F10,0,Done_Days2-Trend_Days2,1,Trend_Days2),OFFSET($F13,0,Done_Days2-Trend_Days2,1,Trend_Days2),AE13)&lt;0,"",TREND(OFFSET($F10,0,Done_Days2-Trend_Days2,1,Trend_Days2),OFFSET($F13,0,Done_Days2-Trend_Days2,1,Trend_Days2),AE13))</f>
        <v>0</v>
      </c>
      <c r="AF12" s="8">
        <f ca="1">IF(TREND(OFFSET($F10,0,Done_Days2-Trend_Days2,1,Trend_Days2),OFFSET($F13,0,Done_Days2-Trend_Days2,1,Trend_Days2),AF13)&lt;0,"",TREND(OFFSET($F10,0,Done_Days2-Trend_Days2,1,Trend_Days2),OFFSET($F13,0,Done_Days2-Trend_Days2,1,Trend_Days2),AF13))</f>
        <v>0</v>
      </c>
      <c r="AG12" s="8">
        <f ca="1">IF(TREND(OFFSET($F10,0,Done_Days2-Trend_Days2,1,Trend_Days2),OFFSET($F13,0,Done_Days2-Trend_Days2,1,Trend_Days2),AG13)&lt;0,"",TREND(OFFSET($F10,0,Done_Days2-Trend_Days2,1,Trend_Days2),OFFSET($F13,0,Done_Days2-Trend_Days2,1,Trend_Days2),AG13))</f>
        <v>0</v>
      </c>
      <c r="AH12" s="8">
        <f ca="1">IF(TREND(OFFSET($F10,0,Done_Days2-Trend_Days2,1,Trend_Days2),OFFSET($F13,0,Done_Days2-Trend_Days2,1,Trend_Days2),AH13)&lt;0,"",TREND(OFFSET($F10,0,Done_Days2-Trend_Days2,1,Trend_Days2),OFFSET($F13,0,Done_Days2-Trend_Days2,1,Trend_Days2),AH13))</f>
        <v>0</v>
      </c>
      <c r="AI12" s="8">
        <f ca="1">IF(TREND(OFFSET($F10,0,Done_Days2-Trend_Days2,1,Trend_Days2),OFFSET($F13,0,Done_Days2-Trend_Days2,1,Trend_Days2),AI13)&lt;0,"",TREND(OFFSET($F10,0,Done_Days2-Trend_Days2,1,Trend_Days2),OFFSET($F13,0,Done_Days2-Trend_Days2,1,Trend_Days2),AI13))</f>
        <v>0</v>
      </c>
      <c r="AJ12" s="8"/>
    </row>
    <row r="13" spans="1:36" x14ac:dyDescent="0.25">
      <c r="A13" s="41" t="s">
        <v>52</v>
      </c>
      <c r="C13" t="s">
        <v>53</v>
      </c>
      <c r="D13" s="8">
        <f ca="1">IF(Done_Days2&gt;B10,B10,Done_Days2)</f>
        <v>1</v>
      </c>
      <c r="E13" s="8"/>
      <c r="F13" s="8">
        <f ca="1">IF(Done_Days2&gt;E13,E13+1,"")</f>
        <v>1</v>
      </c>
      <c r="G13" s="8">
        <v>2</v>
      </c>
      <c r="H13" s="8">
        <v>3</v>
      </c>
      <c r="I13" s="8">
        <v>4</v>
      </c>
      <c r="J13" s="8">
        <v>5</v>
      </c>
      <c r="K13" s="8">
        <v>6</v>
      </c>
      <c r="L13" s="8">
        <v>7</v>
      </c>
      <c r="M13" s="8">
        <v>8</v>
      </c>
      <c r="N13" s="8">
        <v>9</v>
      </c>
      <c r="O13" s="8">
        <v>10</v>
      </c>
      <c r="P13" s="8">
        <v>11</v>
      </c>
      <c r="Q13" s="8">
        <v>12</v>
      </c>
      <c r="R13" s="8">
        <v>13</v>
      </c>
      <c r="S13" s="8">
        <v>14</v>
      </c>
      <c r="T13" s="8">
        <v>15</v>
      </c>
      <c r="U13" s="8">
        <v>16</v>
      </c>
      <c r="V13" s="8">
        <v>17</v>
      </c>
      <c r="W13" s="8">
        <v>18</v>
      </c>
      <c r="X13" s="8">
        <v>19</v>
      </c>
      <c r="Y13" s="8">
        <v>20</v>
      </c>
      <c r="Z13" s="8">
        <v>21</v>
      </c>
      <c r="AA13" s="8">
        <v>22</v>
      </c>
      <c r="AB13" s="8">
        <v>23</v>
      </c>
      <c r="AC13" s="8">
        <v>24</v>
      </c>
      <c r="AD13" s="8">
        <v>25</v>
      </c>
      <c r="AE13" s="8">
        <v>26</v>
      </c>
      <c r="AF13" s="8">
        <v>27</v>
      </c>
      <c r="AG13" s="8">
        <v>28</v>
      </c>
      <c r="AH13" s="8">
        <v>29</v>
      </c>
      <c r="AI13" s="8">
        <v>30</v>
      </c>
      <c r="AJ13" s="8"/>
    </row>
    <row r="14" spans="1:36" x14ac:dyDescent="0.25">
      <c r="A14" s="9" t="s">
        <v>14</v>
      </c>
      <c r="B14" s="15" t="s">
        <v>25</v>
      </c>
      <c r="C14" s="9" t="s">
        <v>3</v>
      </c>
      <c r="D14" s="9" t="s">
        <v>4</v>
      </c>
      <c r="E14" s="15" t="s">
        <v>15</v>
      </c>
      <c r="F14" s="15">
        <v>1</v>
      </c>
      <c r="G14" s="15">
        <f t="shared" ref="G14:AI14" si="3">IF($B$9&gt;F14,F14+1,"")</f>
        <v>2</v>
      </c>
      <c r="H14" s="15">
        <f t="shared" si="3"/>
        <v>3</v>
      </c>
      <c r="I14" s="15">
        <f t="shared" si="3"/>
        <v>4</v>
      </c>
      <c r="J14" s="15">
        <f t="shared" si="3"/>
        <v>5</v>
      </c>
      <c r="K14" s="15">
        <f t="shared" si="3"/>
        <v>6</v>
      </c>
      <c r="L14" s="15">
        <f t="shared" si="3"/>
        <v>7</v>
      </c>
      <c r="M14" s="15">
        <f t="shared" si="3"/>
        <v>8</v>
      </c>
      <c r="N14" s="15">
        <f t="shared" si="3"/>
        <v>9</v>
      </c>
      <c r="O14" s="15">
        <f t="shared" si="3"/>
        <v>10</v>
      </c>
      <c r="P14" s="15">
        <f t="shared" si="3"/>
        <v>11</v>
      </c>
      <c r="Q14" s="15">
        <f t="shared" si="3"/>
        <v>12</v>
      </c>
      <c r="R14" s="15">
        <f t="shared" si="3"/>
        <v>13</v>
      </c>
      <c r="S14" s="15">
        <f t="shared" si="3"/>
        <v>14</v>
      </c>
      <c r="T14" s="15">
        <f t="shared" si="3"/>
        <v>15</v>
      </c>
      <c r="U14" s="15">
        <f t="shared" si="3"/>
        <v>16</v>
      </c>
      <c r="V14" s="15">
        <f t="shared" si="3"/>
        <v>17</v>
      </c>
      <c r="W14" s="15">
        <f t="shared" si="3"/>
        <v>18</v>
      </c>
      <c r="X14" s="15">
        <f t="shared" si="3"/>
        <v>19</v>
      </c>
      <c r="Y14" s="15">
        <f t="shared" si="3"/>
        <v>20</v>
      </c>
      <c r="Z14" s="15">
        <f t="shared" si="3"/>
        <v>21</v>
      </c>
      <c r="AA14" s="15">
        <f t="shared" si="3"/>
        <v>22</v>
      </c>
      <c r="AB14" s="15">
        <f t="shared" si="3"/>
        <v>23</v>
      </c>
      <c r="AC14" s="15">
        <f t="shared" si="3"/>
        <v>24</v>
      </c>
      <c r="AD14" s="15">
        <f t="shared" si="3"/>
        <v>25</v>
      </c>
      <c r="AE14" s="15">
        <f t="shared" si="3"/>
        <v>26</v>
      </c>
      <c r="AF14" s="15">
        <f t="shared" si="3"/>
        <v>27</v>
      </c>
      <c r="AG14" s="15">
        <f t="shared" si="3"/>
        <v>28</v>
      </c>
      <c r="AH14" s="15">
        <f t="shared" si="3"/>
        <v>29</v>
      </c>
      <c r="AI14" s="15">
        <f t="shared" si="3"/>
        <v>30</v>
      </c>
      <c r="AJ14" s="15"/>
    </row>
    <row r="15" spans="1:36" x14ac:dyDescent="0.25">
      <c r="A15" s="16" t="s">
        <v>16</v>
      </c>
      <c r="B15" s="17">
        <v>1</v>
      </c>
      <c r="C15" s="18" t="s">
        <v>22</v>
      </c>
      <c r="D15" s="19" t="s">
        <v>17</v>
      </c>
      <c r="E15" s="20">
        <v>10</v>
      </c>
      <c r="F15" s="20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</row>
    <row r="16" spans="1:36" x14ac:dyDescent="0.25">
      <c r="A16" s="22" t="s">
        <v>18</v>
      </c>
      <c r="B16" s="23">
        <v>1</v>
      </c>
      <c r="C16" s="19" t="s">
        <v>44</v>
      </c>
      <c r="D16" s="19" t="s">
        <v>17</v>
      </c>
      <c r="E16" s="24">
        <v>10</v>
      </c>
      <c r="F16" s="24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</row>
    <row r="17" spans="1:35" x14ac:dyDescent="0.25">
      <c r="A17" s="16" t="s">
        <v>7</v>
      </c>
      <c r="B17" s="23">
        <v>1</v>
      </c>
      <c r="C17" s="19" t="s">
        <v>45</v>
      </c>
      <c r="D17" s="19" t="s">
        <v>17</v>
      </c>
      <c r="E17" s="24">
        <v>20</v>
      </c>
      <c r="F17" s="24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</row>
    <row r="18" spans="1:35" x14ac:dyDescent="0.25">
      <c r="A18" s="3" t="s">
        <v>31</v>
      </c>
      <c r="B18" s="23"/>
      <c r="C18" s="19"/>
      <c r="D18" s="19"/>
      <c r="E18" s="24"/>
      <c r="F18" s="24"/>
      <c r="G18" s="38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</row>
    <row r="19" spans="1:35" x14ac:dyDescent="0.25">
      <c r="A19" s="25" t="s">
        <v>19</v>
      </c>
      <c r="B19" s="23">
        <v>2</v>
      </c>
      <c r="C19" s="19" t="s">
        <v>44</v>
      </c>
      <c r="D19" s="19" t="s">
        <v>17</v>
      </c>
      <c r="E19" s="24">
        <v>5</v>
      </c>
      <c r="F19" s="24"/>
      <c r="G19" s="38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</row>
    <row r="20" spans="1:35" x14ac:dyDescent="0.25">
      <c r="A20" s="26" t="s">
        <v>20</v>
      </c>
      <c r="B20" s="17">
        <v>3</v>
      </c>
      <c r="C20" s="19" t="s">
        <v>45</v>
      </c>
      <c r="D20" s="19" t="s">
        <v>17</v>
      </c>
      <c r="E20" s="17">
        <v>5</v>
      </c>
      <c r="F20" s="17"/>
      <c r="G20" s="38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</row>
    <row r="21" spans="1:35" x14ac:dyDescent="0.25">
      <c r="A21" s="25" t="s">
        <v>21</v>
      </c>
      <c r="B21" s="23">
        <v>4</v>
      </c>
      <c r="C21" s="19" t="s">
        <v>22</v>
      </c>
      <c r="D21" s="19" t="s">
        <v>17</v>
      </c>
      <c r="E21" s="23">
        <v>20</v>
      </c>
      <c r="F21" s="23"/>
      <c r="G21" s="38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1:35" x14ac:dyDescent="0.25">
      <c r="A22" s="25" t="s">
        <v>23</v>
      </c>
      <c r="B22" s="23">
        <v>5</v>
      </c>
      <c r="C22" s="19" t="s">
        <v>44</v>
      </c>
      <c r="D22" s="19" t="s">
        <v>17</v>
      </c>
      <c r="E22" s="23">
        <v>10</v>
      </c>
      <c r="F22" s="23"/>
      <c r="G22" s="38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 x14ac:dyDescent="0.25">
      <c r="A23" s="3" t="s">
        <v>32</v>
      </c>
      <c r="B23" s="23"/>
      <c r="C23" s="19"/>
      <c r="D23" s="19"/>
      <c r="E23" s="23"/>
      <c r="F23" s="23"/>
      <c r="G23" s="38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pans="1:35" x14ac:dyDescent="0.25">
      <c r="A24" s="25" t="s">
        <v>19</v>
      </c>
      <c r="B24" s="17">
        <v>2</v>
      </c>
      <c r="C24" s="18" t="s">
        <v>44</v>
      </c>
      <c r="D24" s="19" t="s">
        <v>17</v>
      </c>
      <c r="E24" s="24">
        <v>5</v>
      </c>
      <c r="F24" s="27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pans="1:35" x14ac:dyDescent="0.25">
      <c r="A25" s="26" t="s">
        <v>20</v>
      </c>
      <c r="B25" s="17">
        <v>3</v>
      </c>
      <c r="C25" s="18" t="s">
        <v>44</v>
      </c>
      <c r="D25" s="19" t="s">
        <v>17</v>
      </c>
      <c r="E25" s="17">
        <v>5</v>
      </c>
      <c r="F25" s="28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5" x14ac:dyDescent="0.25">
      <c r="A26" s="25" t="s">
        <v>21</v>
      </c>
      <c r="B26" s="17">
        <v>6</v>
      </c>
      <c r="C26" s="18" t="s">
        <v>45</v>
      </c>
      <c r="D26" s="19" t="s">
        <v>17</v>
      </c>
      <c r="E26" s="23">
        <v>20</v>
      </c>
      <c r="F26" s="28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5" x14ac:dyDescent="0.25">
      <c r="A27" s="25" t="s">
        <v>23</v>
      </c>
      <c r="B27" s="17">
        <v>7</v>
      </c>
      <c r="C27" s="18" t="s">
        <v>22</v>
      </c>
      <c r="D27" s="19" t="s">
        <v>17</v>
      </c>
      <c r="E27" s="23">
        <v>10</v>
      </c>
      <c r="F27" s="29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5" x14ac:dyDescent="0.25">
      <c r="A28" s="4" t="s">
        <v>33</v>
      </c>
      <c r="B28" s="17"/>
      <c r="C28" s="18"/>
      <c r="D28" s="19"/>
      <c r="E28" s="28"/>
      <c r="F28" s="28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5" x14ac:dyDescent="0.25">
      <c r="A29" s="25" t="s">
        <v>19</v>
      </c>
      <c r="B29" s="17">
        <v>2</v>
      </c>
      <c r="C29" s="18" t="s">
        <v>44</v>
      </c>
      <c r="D29" s="19" t="s">
        <v>17</v>
      </c>
      <c r="E29" s="27">
        <v>5</v>
      </c>
      <c r="F29" s="27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5" x14ac:dyDescent="0.25">
      <c r="A30" s="26" t="s">
        <v>20</v>
      </c>
      <c r="B30" s="17">
        <v>3</v>
      </c>
      <c r="C30" s="18" t="s">
        <v>22</v>
      </c>
      <c r="D30" s="19" t="s">
        <v>17</v>
      </c>
      <c r="E30" s="28">
        <v>10</v>
      </c>
      <c r="F30" s="28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5" x14ac:dyDescent="0.25">
      <c r="A31" s="25" t="s">
        <v>21</v>
      </c>
      <c r="B31" s="17">
        <v>8</v>
      </c>
      <c r="C31" s="18" t="s">
        <v>22</v>
      </c>
      <c r="D31" s="19" t="s">
        <v>17</v>
      </c>
      <c r="E31" s="28">
        <v>30</v>
      </c>
      <c r="F31" s="28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5" x14ac:dyDescent="0.25">
      <c r="A32" s="25" t="s">
        <v>23</v>
      </c>
      <c r="B32" s="17">
        <v>9</v>
      </c>
      <c r="C32" s="18" t="s">
        <v>45</v>
      </c>
      <c r="D32" s="19" t="s">
        <v>17</v>
      </c>
      <c r="E32" s="29">
        <v>15</v>
      </c>
      <c r="F32" s="29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x14ac:dyDescent="0.25">
      <c r="A33" s="4" t="s">
        <v>34</v>
      </c>
      <c r="B33" s="17"/>
      <c r="C33" s="19"/>
      <c r="D33" s="19"/>
      <c r="E33" s="36"/>
      <c r="F33" s="36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x14ac:dyDescent="0.25">
      <c r="A34" s="25" t="s">
        <v>19</v>
      </c>
      <c r="B34" s="17">
        <v>2</v>
      </c>
      <c r="C34" s="18" t="s">
        <v>44</v>
      </c>
      <c r="D34" s="19" t="s">
        <v>17</v>
      </c>
      <c r="E34" s="27">
        <v>10</v>
      </c>
      <c r="F34" s="27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x14ac:dyDescent="0.25">
      <c r="A35" s="26" t="s">
        <v>20</v>
      </c>
      <c r="B35" s="17">
        <v>3</v>
      </c>
      <c r="C35" s="18" t="s">
        <v>45</v>
      </c>
      <c r="D35" s="19" t="s">
        <v>17</v>
      </c>
      <c r="E35" s="28">
        <v>15</v>
      </c>
      <c r="F35" s="28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x14ac:dyDescent="0.25">
      <c r="A36" s="25" t="s">
        <v>21</v>
      </c>
      <c r="B36" s="17">
        <v>10</v>
      </c>
      <c r="C36" s="19" t="s">
        <v>22</v>
      </c>
      <c r="D36" s="19" t="s">
        <v>17</v>
      </c>
      <c r="E36" s="28">
        <v>40</v>
      </c>
      <c r="F36" s="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x14ac:dyDescent="0.25">
      <c r="A37" s="25" t="s">
        <v>23</v>
      </c>
      <c r="B37" s="17">
        <v>11</v>
      </c>
      <c r="C37" s="18" t="s">
        <v>44</v>
      </c>
      <c r="D37" s="19" t="s">
        <v>17</v>
      </c>
      <c r="E37" s="29">
        <v>15</v>
      </c>
      <c r="F37" s="29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x14ac:dyDescent="0.25">
      <c r="A38" s="4" t="s">
        <v>35</v>
      </c>
      <c r="B38" s="40"/>
      <c r="C38" s="32"/>
      <c r="D38" s="19"/>
      <c r="E38" s="31"/>
      <c r="F38" s="31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x14ac:dyDescent="0.25">
      <c r="A39" s="25" t="s">
        <v>19</v>
      </c>
      <c r="B39" s="17">
        <v>2</v>
      </c>
      <c r="C39" s="18" t="s">
        <v>44</v>
      </c>
      <c r="D39" s="19" t="s">
        <v>17</v>
      </c>
      <c r="E39" s="27">
        <v>5</v>
      </c>
      <c r="F39" s="27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x14ac:dyDescent="0.25">
      <c r="A40" s="26" t="s">
        <v>20</v>
      </c>
      <c r="B40" s="17">
        <v>3</v>
      </c>
      <c r="C40" s="18" t="s">
        <v>22</v>
      </c>
      <c r="D40" s="19" t="s">
        <v>17</v>
      </c>
      <c r="E40" s="28">
        <v>10</v>
      </c>
      <c r="F40" s="28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x14ac:dyDescent="0.25">
      <c r="A41" s="25" t="s">
        <v>21</v>
      </c>
      <c r="B41" s="17">
        <v>12</v>
      </c>
      <c r="C41" s="19" t="s">
        <v>44</v>
      </c>
      <c r="D41" s="19" t="s">
        <v>17</v>
      </c>
      <c r="E41" s="28">
        <v>30</v>
      </c>
      <c r="F41" s="28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x14ac:dyDescent="0.25">
      <c r="A42" s="25" t="s">
        <v>23</v>
      </c>
      <c r="B42" s="17">
        <v>13</v>
      </c>
      <c r="C42" s="18" t="s">
        <v>45</v>
      </c>
      <c r="D42" s="19" t="s">
        <v>17</v>
      </c>
      <c r="E42" s="29">
        <v>15</v>
      </c>
      <c r="F42" s="29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x14ac:dyDescent="0.25">
      <c r="A43" s="4" t="s">
        <v>36</v>
      </c>
      <c r="B43" s="40"/>
      <c r="C43" s="32"/>
      <c r="D43" s="32"/>
      <c r="E43" s="31"/>
      <c r="F43" s="31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 x14ac:dyDescent="0.25">
      <c r="A44" s="25" t="s">
        <v>19</v>
      </c>
      <c r="B44" s="17">
        <v>2</v>
      </c>
      <c r="C44" s="18" t="s">
        <v>44</v>
      </c>
      <c r="D44" s="19" t="s">
        <v>17</v>
      </c>
      <c r="E44" s="27">
        <v>10</v>
      </c>
      <c r="F44" s="27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x14ac:dyDescent="0.25">
      <c r="A45" s="26" t="s">
        <v>20</v>
      </c>
      <c r="B45" s="17">
        <v>3</v>
      </c>
      <c r="C45" s="18" t="s">
        <v>22</v>
      </c>
      <c r="D45" s="19" t="s">
        <v>17</v>
      </c>
      <c r="E45" s="28">
        <v>15</v>
      </c>
      <c r="F45" s="28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x14ac:dyDescent="0.25">
      <c r="A46" s="25" t="s">
        <v>21</v>
      </c>
      <c r="B46" s="17">
        <v>14</v>
      </c>
      <c r="C46" s="19" t="s">
        <v>45</v>
      </c>
      <c r="D46" s="19" t="s">
        <v>17</v>
      </c>
      <c r="E46" s="28">
        <v>40</v>
      </c>
      <c r="F46" s="28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x14ac:dyDescent="0.25">
      <c r="A47" s="25" t="s">
        <v>23</v>
      </c>
      <c r="B47" s="17">
        <v>15</v>
      </c>
      <c r="C47" s="18" t="s">
        <v>44</v>
      </c>
      <c r="D47" s="19" t="s">
        <v>17</v>
      </c>
      <c r="E47" s="29">
        <v>15</v>
      </c>
      <c r="F47" s="29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x14ac:dyDescent="0.25">
      <c r="A48" s="37"/>
      <c r="B48" s="28"/>
      <c r="C48" s="33"/>
      <c r="D48" s="32"/>
      <c r="E48" s="30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x14ac:dyDescent="0.25">
      <c r="A49" s="25"/>
      <c r="B49" s="17"/>
      <c r="C49" s="18"/>
      <c r="D49" s="19"/>
      <c r="E49" s="27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x14ac:dyDescent="0.25">
      <c r="A50" s="26"/>
      <c r="B50" s="17"/>
      <c r="C50" s="18"/>
      <c r="D50" s="19"/>
      <c r="E50" s="28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x14ac:dyDescent="0.25">
      <c r="A51" s="25"/>
      <c r="B51" s="17"/>
      <c r="C51" s="19"/>
      <c r="D51" s="19"/>
      <c r="E51" s="28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x14ac:dyDescent="0.25">
      <c r="A52" s="25"/>
      <c r="B52" s="17"/>
      <c r="C52" s="18"/>
      <c r="D52" s="19"/>
      <c r="E52" s="29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x14ac:dyDescent="0.25">
      <c r="A53" s="37"/>
      <c r="B53" s="28"/>
      <c r="C53" s="32"/>
      <c r="D53" s="32"/>
      <c r="E53" s="30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x14ac:dyDescent="0.25">
      <c r="A54" s="25"/>
      <c r="B54" s="17"/>
      <c r="C54" s="18"/>
      <c r="D54" s="19"/>
      <c r="E54" s="27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x14ac:dyDescent="0.25">
      <c r="A55" s="26"/>
      <c r="B55" s="17"/>
      <c r="C55" s="18"/>
      <c r="D55" s="19"/>
      <c r="E55" s="28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x14ac:dyDescent="0.25">
      <c r="A56" s="25"/>
      <c r="B56" s="17"/>
      <c r="C56" s="19"/>
      <c r="D56" s="19"/>
      <c r="E56" s="28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x14ac:dyDescent="0.25">
      <c r="A57" s="25"/>
      <c r="B57" s="17"/>
      <c r="C57" s="18"/>
      <c r="D57" s="19"/>
      <c r="E57" s="29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x14ac:dyDescent="0.25">
      <c r="A58" s="38"/>
      <c r="B58" s="28"/>
      <c r="C58" s="34"/>
      <c r="D58" s="32"/>
      <c r="E58" s="30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x14ac:dyDescent="0.25">
      <c r="A59" s="25"/>
      <c r="B59" s="17"/>
      <c r="C59" s="18"/>
      <c r="D59" s="19"/>
      <c r="E59" s="27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x14ac:dyDescent="0.25">
      <c r="A60" s="26"/>
      <c r="B60" s="17"/>
      <c r="C60" s="18"/>
      <c r="D60" s="19"/>
      <c r="E60" s="28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x14ac:dyDescent="0.25">
      <c r="A61" s="25"/>
      <c r="B61" s="17"/>
      <c r="C61" s="19"/>
      <c r="D61" s="19"/>
      <c r="E61" s="28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x14ac:dyDescent="0.25">
      <c r="A62" s="25"/>
      <c r="B62" s="17"/>
      <c r="C62" s="18"/>
      <c r="D62" s="19"/>
      <c r="E62" s="29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x14ac:dyDescent="0.25">
      <c r="A63" s="38"/>
      <c r="B63" s="28"/>
      <c r="C63" s="19"/>
      <c r="D63" s="32"/>
      <c r="E63" s="30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x14ac:dyDescent="0.25">
      <c r="A64" s="25"/>
      <c r="B64" s="17"/>
      <c r="C64" s="18"/>
      <c r="D64" s="19"/>
      <c r="E64" s="27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x14ac:dyDescent="0.25">
      <c r="A65" s="26"/>
      <c r="B65" s="17"/>
      <c r="C65" s="18"/>
      <c r="D65" s="19"/>
      <c r="E65" s="28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x14ac:dyDescent="0.25">
      <c r="A66" s="25"/>
      <c r="B66" s="17"/>
      <c r="C66" s="19"/>
      <c r="D66" s="19"/>
      <c r="E66" s="28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x14ac:dyDescent="0.25">
      <c r="A67" s="25"/>
      <c r="B67" s="17"/>
      <c r="C67" s="18"/>
      <c r="D67" s="19"/>
      <c r="E67" s="29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x14ac:dyDescent="0.25">
      <c r="A68" s="38"/>
      <c r="B68" s="28"/>
      <c r="C68" s="34"/>
      <c r="D68" s="32"/>
      <c r="E68" s="30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x14ac:dyDescent="0.25">
      <c r="A69" s="25"/>
      <c r="B69" s="17"/>
      <c r="C69" s="18"/>
      <c r="D69" s="19"/>
      <c r="E69" s="27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x14ac:dyDescent="0.25">
      <c r="A70" s="26"/>
      <c r="B70" s="17"/>
      <c r="C70" s="18"/>
      <c r="D70" s="19"/>
      <c r="E70" s="28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x14ac:dyDescent="0.25">
      <c r="A71" s="25"/>
      <c r="B71" s="17"/>
      <c r="C71" s="19"/>
      <c r="D71" s="19"/>
      <c r="E71" s="28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x14ac:dyDescent="0.25">
      <c r="A72" s="25"/>
      <c r="B72" s="17"/>
      <c r="C72" s="18"/>
      <c r="D72" s="19"/>
      <c r="E72" s="29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x14ac:dyDescent="0.25">
      <c r="A73" s="38"/>
      <c r="B73" s="39"/>
      <c r="C73" s="38"/>
      <c r="D73" s="38"/>
      <c r="E73" s="39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x14ac:dyDescent="0.25">
      <c r="A74" s="25"/>
      <c r="B74" s="17"/>
      <c r="C74" s="18"/>
      <c r="D74" s="19"/>
      <c r="E74" s="27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x14ac:dyDescent="0.25">
      <c r="A75" s="26"/>
      <c r="B75" s="17"/>
      <c r="C75" s="18"/>
      <c r="D75" s="19"/>
      <c r="E75" s="28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x14ac:dyDescent="0.25">
      <c r="A76" s="25"/>
      <c r="B76" s="17"/>
      <c r="C76" s="19"/>
      <c r="D76" s="19"/>
      <c r="E76" s="28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x14ac:dyDescent="0.25">
      <c r="A77" s="25"/>
      <c r="B77" s="17"/>
      <c r="C77" s="18"/>
      <c r="D77" s="19"/>
      <c r="E77" s="29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x14ac:dyDescent="0.25">
      <c r="A78" s="38"/>
      <c r="B78" s="39"/>
      <c r="C78" s="38"/>
      <c r="D78" s="38"/>
      <c r="E78" s="39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x14ac:dyDescent="0.25">
      <c r="A79" s="25"/>
      <c r="B79" s="17"/>
      <c r="C79" s="18"/>
      <c r="D79" s="19"/>
      <c r="E79" s="27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x14ac:dyDescent="0.25">
      <c r="A80" s="26"/>
      <c r="B80" s="17"/>
      <c r="C80" s="18"/>
      <c r="D80" s="19"/>
      <c r="E80" s="28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 x14ac:dyDescent="0.25">
      <c r="A81" s="25"/>
      <c r="B81" s="17"/>
      <c r="C81" s="19"/>
      <c r="D81" s="19"/>
      <c r="E81" s="28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x14ac:dyDescent="0.25">
      <c r="A82" s="25"/>
      <c r="B82" s="17"/>
      <c r="C82" s="18"/>
      <c r="D82" s="19"/>
      <c r="E82" s="29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x14ac:dyDescent="0.25">
      <c r="A83" s="38"/>
      <c r="B83" s="39"/>
      <c r="C83" s="38"/>
      <c r="D83" s="38"/>
      <c r="E83" s="39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x14ac:dyDescent="0.25">
      <c r="A84" s="25"/>
      <c r="B84" s="17"/>
      <c r="C84" s="18"/>
      <c r="D84" s="19"/>
      <c r="E84" s="27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x14ac:dyDescent="0.25">
      <c r="A85" s="26"/>
      <c r="B85" s="17"/>
      <c r="C85" s="18"/>
      <c r="D85" s="19"/>
      <c r="E85" s="28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x14ac:dyDescent="0.25">
      <c r="A86" s="25"/>
      <c r="B86" s="17"/>
      <c r="C86" s="19"/>
      <c r="D86" s="19"/>
      <c r="E86" s="28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x14ac:dyDescent="0.25">
      <c r="A87" s="25"/>
      <c r="B87" s="17"/>
      <c r="C87" s="18"/>
      <c r="D87" s="19"/>
      <c r="E87" s="29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x14ac:dyDescent="0.25">
      <c r="A88" s="38"/>
      <c r="B88" s="39"/>
      <c r="C88" s="38"/>
      <c r="D88" s="38"/>
      <c r="E88" s="39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x14ac:dyDescent="0.25">
      <c r="A89" s="25"/>
      <c r="B89" s="17"/>
      <c r="C89" s="18"/>
      <c r="D89" s="19"/>
      <c r="E89" s="27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x14ac:dyDescent="0.25">
      <c r="A90" s="26"/>
      <c r="B90" s="17"/>
      <c r="C90" s="18"/>
      <c r="D90" s="19"/>
      <c r="E90" s="28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 x14ac:dyDescent="0.25">
      <c r="A91" s="25"/>
      <c r="B91" s="17"/>
      <c r="C91" s="19"/>
      <c r="D91" s="19"/>
      <c r="E91" s="28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:35" x14ac:dyDescent="0.25">
      <c r="A92" s="25"/>
      <c r="B92" s="17"/>
      <c r="C92" s="18"/>
      <c r="D92" s="19"/>
      <c r="E92" s="29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:35" x14ac:dyDescent="0.25">
      <c r="A93" s="38"/>
      <c r="B93" s="39"/>
      <c r="C93" s="38"/>
      <c r="D93" s="38"/>
      <c r="E93" s="39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:35" x14ac:dyDescent="0.25">
      <c r="A94" s="25"/>
      <c r="B94" s="17"/>
      <c r="C94" s="18"/>
      <c r="D94" s="19"/>
      <c r="E94" s="27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:35" x14ac:dyDescent="0.25">
      <c r="A95" s="26"/>
      <c r="B95" s="17"/>
      <c r="C95" s="18"/>
      <c r="D95" s="19"/>
      <c r="E95" s="28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:35" x14ac:dyDescent="0.25">
      <c r="A96" s="25"/>
      <c r="B96" s="17"/>
      <c r="C96" s="19"/>
      <c r="D96" s="19"/>
      <c r="E96" s="28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:35" x14ac:dyDescent="0.25">
      <c r="A97" s="25"/>
      <c r="B97" s="17"/>
      <c r="C97" s="18"/>
      <c r="D97" s="19"/>
      <c r="E97" s="29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:35" x14ac:dyDescent="0.25">
      <c r="A98" s="38"/>
      <c r="B98" s="39"/>
      <c r="C98" s="38"/>
      <c r="D98" s="38"/>
      <c r="E98" s="39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:35" x14ac:dyDescent="0.25">
      <c r="A99" s="25"/>
      <c r="B99" s="17"/>
      <c r="C99" s="18"/>
      <c r="D99" s="19"/>
      <c r="E99" s="27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:35" x14ac:dyDescent="0.25">
      <c r="A100" s="26"/>
      <c r="B100" s="17"/>
      <c r="C100" s="18"/>
      <c r="D100" s="19"/>
      <c r="E100" s="28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:35" x14ac:dyDescent="0.25">
      <c r="A101" s="25"/>
      <c r="B101" s="17"/>
      <c r="C101" s="19"/>
      <c r="D101" s="19"/>
      <c r="E101" s="28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:35" x14ac:dyDescent="0.25">
      <c r="A102" s="25"/>
      <c r="B102" s="17"/>
      <c r="C102" s="18"/>
      <c r="D102" s="19"/>
      <c r="E102" s="29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</sheetData>
  <conditionalFormatting sqref="J15:AD18 G24:AI25 B48:E48 F48:AD60 B43 B53:E53 B58:E58 D63:E63 D68:E68 H19:AI23 B19:B38 D29:D32 D24:D27 D28:E28 D19:D22 D43:E43 D23:E23 D33:E38 G26:AD47">
    <cfRule type="expression" dxfId="769" priority="421" stopIfTrue="1">
      <formula>$D15="Done"</formula>
    </cfRule>
    <cfRule type="expression" dxfId="768" priority="422" stopIfTrue="1">
      <formula>$D15="Ongoing"</formula>
    </cfRule>
  </conditionalFormatting>
  <conditionalFormatting sqref="A15:E16 D17:D38 B17:C18 E17:E18 G15:AI17 H18:AI18">
    <cfRule type="expression" dxfId="767" priority="423" stopIfTrue="1">
      <formula>$D15="Done"</formula>
    </cfRule>
    <cfRule type="expression" dxfId="766" priority="424" stopIfTrue="1">
      <formula>$D15="Ongoing"</formula>
    </cfRule>
  </conditionalFormatting>
  <conditionalFormatting sqref="C63 B48:E48 B43 B53:E53 B58:E58 E63 E68 C68 B19:B38 D29:D32 D33:E38 D24:D27 D28:E28 D19:D22 D43:E43 D23:E23">
    <cfRule type="expression" dxfId="765" priority="419" stopIfTrue="1">
      <formula>$D19="Done"</formula>
    </cfRule>
    <cfRule type="expression" dxfId="764" priority="420" stopIfTrue="1">
      <formula>$D19="Ongoing"</formula>
    </cfRule>
  </conditionalFormatting>
  <conditionalFormatting sqref="A15:E16 D17:D38 B17:C18 E17:E18">
    <cfRule type="expression" dxfId="763" priority="417" stopIfTrue="1">
      <formula>$D15="Done"</formula>
    </cfRule>
    <cfRule type="expression" dxfId="762" priority="418" stopIfTrue="1">
      <formula>$D15="Ongoing"</formula>
    </cfRule>
  </conditionalFormatting>
  <conditionalFormatting sqref="B35 D35:E35">
    <cfRule type="expression" dxfId="761" priority="413" stopIfTrue="1">
      <formula>$D35="Done"</formula>
    </cfRule>
    <cfRule type="expression" dxfId="760" priority="414" stopIfTrue="1">
      <formula>$D35="Ongoing"</formula>
    </cfRule>
  </conditionalFormatting>
  <conditionalFormatting sqref="G24:G60">
    <cfRule type="expression" dxfId="759" priority="411" stopIfTrue="1">
      <formula>$D24="Done"</formula>
    </cfRule>
    <cfRule type="expression" dxfId="758" priority="412" stopIfTrue="1">
      <formula>$D24="Ongoing"</formula>
    </cfRule>
  </conditionalFormatting>
  <conditionalFormatting sqref="G15:G17">
    <cfRule type="expression" dxfId="757" priority="409" stopIfTrue="1">
      <formula>$D15="Done"</formula>
    </cfRule>
    <cfRule type="expression" dxfId="756" priority="410" stopIfTrue="1">
      <formula>$D15="Ongoing"</formula>
    </cfRule>
  </conditionalFormatting>
  <conditionalFormatting sqref="G24:G60">
    <cfRule type="expression" dxfId="755" priority="407" stopIfTrue="1">
      <formula>$D24="Done"</formula>
    </cfRule>
    <cfRule type="expression" dxfId="754" priority="408" stopIfTrue="1">
      <formula>$D24="Ongoing"</formula>
    </cfRule>
  </conditionalFormatting>
  <conditionalFormatting sqref="G15:G17">
    <cfRule type="expression" dxfId="753" priority="405" stopIfTrue="1">
      <formula>$D15="Done"</formula>
    </cfRule>
    <cfRule type="expression" dxfId="752" priority="406" stopIfTrue="1">
      <formula>$D15="Ongoing"</formula>
    </cfRule>
  </conditionalFormatting>
  <conditionalFormatting sqref="H19:H60">
    <cfRule type="expression" dxfId="751" priority="403" stopIfTrue="1">
      <formula>$D19="Done"</formula>
    </cfRule>
    <cfRule type="expression" dxfId="750" priority="404" stopIfTrue="1">
      <formula>$D19="Ongoing"</formula>
    </cfRule>
  </conditionalFormatting>
  <conditionalFormatting sqref="H15:H18">
    <cfRule type="expression" dxfId="749" priority="401" stopIfTrue="1">
      <formula>$D15="Done"</formula>
    </cfRule>
    <cfRule type="expression" dxfId="748" priority="402" stopIfTrue="1">
      <formula>$D15="Ongoing"</formula>
    </cfRule>
  </conditionalFormatting>
  <conditionalFormatting sqref="H19:H60">
    <cfRule type="expression" dxfId="747" priority="399" stopIfTrue="1">
      <formula>$D19="Done"</formula>
    </cfRule>
    <cfRule type="expression" dxfId="746" priority="400" stopIfTrue="1">
      <formula>$D19="Ongoing"</formula>
    </cfRule>
  </conditionalFormatting>
  <conditionalFormatting sqref="H15:H18">
    <cfRule type="expression" dxfId="745" priority="397" stopIfTrue="1">
      <formula>$D15="Done"</formula>
    </cfRule>
    <cfRule type="expression" dxfId="744" priority="398" stopIfTrue="1">
      <formula>$D15="Ongoing"</formula>
    </cfRule>
  </conditionalFormatting>
  <conditionalFormatting sqref="I19:I60">
    <cfRule type="expression" dxfId="743" priority="395" stopIfTrue="1">
      <formula>$D19="Done"</formula>
    </cfRule>
    <cfRule type="expression" dxfId="742" priority="396" stopIfTrue="1">
      <formula>$D19="Ongoing"</formula>
    </cfRule>
  </conditionalFormatting>
  <conditionalFormatting sqref="I15:I18">
    <cfRule type="expression" dxfId="741" priority="393" stopIfTrue="1">
      <formula>$D15="Done"</formula>
    </cfRule>
    <cfRule type="expression" dxfId="740" priority="394" stopIfTrue="1">
      <formula>$D15="Ongoing"</formula>
    </cfRule>
  </conditionalFormatting>
  <conditionalFormatting sqref="I19:I60">
    <cfRule type="expression" dxfId="739" priority="391" stopIfTrue="1">
      <formula>$D19="Done"</formula>
    </cfRule>
    <cfRule type="expression" dxfId="738" priority="392" stopIfTrue="1">
      <formula>$D19="Ongoing"</formula>
    </cfRule>
  </conditionalFormatting>
  <conditionalFormatting sqref="I15:I18">
    <cfRule type="expression" dxfId="737" priority="389" stopIfTrue="1">
      <formula>$D15="Done"</formula>
    </cfRule>
    <cfRule type="expression" dxfId="736" priority="390" stopIfTrue="1">
      <formula>$D15="Ongoing"</formula>
    </cfRule>
  </conditionalFormatting>
  <conditionalFormatting sqref="I31:I60">
    <cfRule type="expression" dxfId="735" priority="387" stopIfTrue="1">
      <formula>$D31="Done"</formula>
    </cfRule>
    <cfRule type="expression" dxfId="734" priority="388" stopIfTrue="1">
      <formula>$D31="Ongoing"</formula>
    </cfRule>
  </conditionalFormatting>
  <conditionalFormatting sqref="I31:I60">
    <cfRule type="expression" dxfId="733" priority="385" stopIfTrue="1">
      <formula>$D31="Done"</formula>
    </cfRule>
    <cfRule type="expression" dxfId="732" priority="386" stopIfTrue="1">
      <formula>$D31="Ongoing"</formula>
    </cfRule>
  </conditionalFormatting>
  <conditionalFormatting sqref="J57:J60">
    <cfRule type="expression" dxfId="731" priority="383" stopIfTrue="1">
      <formula>$D57="Done"</formula>
    </cfRule>
    <cfRule type="expression" dxfId="730" priority="384" stopIfTrue="1">
      <formula>$D57="Ongoing"</formula>
    </cfRule>
  </conditionalFormatting>
  <conditionalFormatting sqref="J57:J60">
    <cfRule type="expression" dxfId="729" priority="381" stopIfTrue="1">
      <formula>$D57="Done"</formula>
    </cfRule>
    <cfRule type="expression" dxfId="728" priority="382" stopIfTrue="1">
      <formula>$D57="Ongoing"</formula>
    </cfRule>
  </conditionalFormatting>
  <conditionalFormatting sqref="J57:J60">
    <cfRule type="expression" dxfId="727" priority="379" stopIfTrue="1">
      <formula>$D57="Done"</formula>
    </cfRule>
    <cfRule type="expression" dxfId="726" priority="380" stopIfTrue="1">
      <formula>$D57="Ongoing"</formula>
    </cfRule>
  </conditionalFormatting>
  <conditionalFormatting sqref="J57:J60">
    <cfRule type="expression" dxfId="725" priority="377" stopIfTrue="1">
      <formula>$D57="Done"</formula>
    </cfRule>
    <cfRule type="expression" dxfId="724" priority="378" stopIfTrue="1">
      <formula>$D57="Ongoing"</formula>
    </cfRule>
  </conditionalFormatting>
  <conditionalFormatting sqref="K57:K60">
    <cfRule type="expression" dxfId="723" priority="375" stopIfTrue="1">
      <formula>$D57="Done"</formula>
    </cfRule>
    <cfRule type="expression" dxfId="722" priority="376" stopIfTrue="1">
      <formula>$D57="Ongoing"</formula>
    </cfRule>
  </conditionalFormatting>
  <conditionalFormatting sqref="K57:K60">
    <cfRule type="expression" dxfId="721" priority="373" stopIfTrue="1">
      <formula>$D57="Done"</formula>
    </cfRule>
    <cfRule type="expression" dxfId="720" priority="374" stopIfTrue="1">
      <formula>$D57="Ongoing"</formula>
    </cfRule>
  </conditionalFormatting>
  <conditionalFormatting sqref="K57:K60">
    <cfRule type="expression" dxfId="719" priority="371" stopIfTrue="1">
      <formula>$D57="Done"</formula>
    </cfRule>
    <cfRule type="expression" dxfId="718" priority="372" stopIfTrue="1">
      <formula>$D57="Ongoing"</formula>
    </cfRule>
  </conditionalFormatting>
  <conditionalFormatting sqref="K57:K60">
    <cfRule type="expression" dxfId="717" priority="369" stopIfTrue="1">
      <formula>$D57="Done"</formula>
    </cfRule>
    <cfRule type="expression" dxfId="716" priority="370" stopIfTrue="1">
      <formula>$D57="Ongoing"</formula>
    </cfRule>
  </conditionalFormatting>
  <conditionalFormatting sqref="A19:A22">
    <cfRule type="expression" dxfId="715" priority="367" stopIfTrue="1">
      <formula>$D23="Done"</formula>
    </cfRule>
    <cfRule type="expression" dxfId="714" priority="368" stopIfTrue="1">
      <formula>$D23="Ongoing"</formula>
    </cfRule>
  </conditionalFormatting>
  <conditionalFormatting sqref="A19:A22">
    <cfRule type="expression" dxfId="713" priority="365" stopIfTrue="1">
      <formula>$D23="Done"</formula>
    </cfRule>
    <cfRule type="expression" dxfId="712" priority="366" stopIfTrue="1">
      <formula>$D23="Ongoing"</formula>
    </cfRule>
  </conditionalFormatting>
  <conditionalFormatting sqref="A29 A34 A31:A32 A36:A37">
    <cfRule type="expression" dxfId="711" priority="363" stopIfTrue="1">
      <formula>$D34="Done"</formula>
    </cfRule>
    <cfRule type="expression" dxfId="710" priority="364" stopIfTrue="1">
      <formula>$D34="Ongoing"</formula>
    </cfRule>
  </conditionalFormatting>
  <conditionalFormatting sqref="A29 A34 A31:A32 A36:A37">
    <cfRule type="expression" dxfId="709" priority="361" stopIfTrue="1">
      <formula>$D34="Done"</formula>
    </cfRule>
    <cfRule type="expression" dxfId="708" priority="362" stopIfTrue="1">
      <formula>$D34="Ongoing"</formula>
    </cfRule>
  </conditionalFormatting>
  <conditionalFormatting sqref="A24 A26:A27">
    <cfRule type="expression" dxfId="707" priority="425" stopIfTrue="1">
      <formula>$D29="Done"</formula>
    </cfRule>
    <cfRule type="expression" dxfId="706" priority="426" stopIfTrue="1">
      <formula>$D29="Ongoing"</formula>
    </cfRule>
  </conditionalFormatting>
  <conditionalFormatting sqref="A24 A26:A27">
    <cfRule type="expression" dxfId="705" priority="427" stopIfTrue="1">
      <formula>$D29="Done"</formula>
    </cfRule>
    <cfRule type="expression" dxfId="704" priority="428" stopIfTrue="1">
      <formula>$D29="Ongoing"</formula>
    </cfRule>
  </conditionalFormatting>
  <conditionalFormatting sqref="A25">
    <cfRule type="expression" dxfId="703" priority="353" stopIfTrue="1">
      <formula>$D29="Done"</formula>
    </cfRule>
    <cfRule type="expression" dxfId="702" priority="354" stopIfTrue="1">
      <formula>$D29="Ongoing"</formula>
    </cfRule>
  </conditionalFormatting>
  <conditionalFormatting sqref="A25">
    <cfRule type="expression" dxfId="701" priority="351" stopIfTrue="1">
      <formula>$D29="Done"</formula>
    </cfRule>
    <cfRule type="expression" dxfId="700" priority="352" stopIfTrue="1">
      <formula>$D29="Ongoing"</formula>
    </cfRule>
  </conditionalFormatting>
  <conditionalFormatting sqref="A30">
    <cfRule type="expression" dxfId="699" priority="349" stopIfTrue="1">
      <formula>$D34="Done"</formula>
    </cfRule>
    <cfRule type="expression" dxfId="698" priority="350" stopIfTrue="1">
      <formula>$D34="Ongoing"</formula>
    </cfRule>
  </conditionalFormatting>
  <conditionalFormatting sqref="A30">
    <cfRule type="expression" dxfId="697" priority="347" stopIfTrue="1">
      <formula>$D34="Done"</formula>
    </cfRule>
    <cfRule type="expression" dxfId="696" priority="348" stopIfTrue="1">
      <formula>$D34="Ongoing"</formula>
    </cfRule>
  </conditionalFormatting>
  <conditionalFormatting sqref="A35">
    <cfRule type="expression" dxfId="695" priority="345" stopIfTrue="1">
      <formula>$D39="Done"</formula>
    </cfRule>
    <cfRule type="expression" dxfId="694" priority="346" stopIfTrue="1">
      <formula>$D39="Ongoing"</formula>
    </cfRule>
  </conditionalFormatting>
  <conditionalFormatting sqref="A35">
    <cfRule type="expression" dxfId="693" priority="343" stopIfTrue="1">
      <formula>$D39="Done"</formula>
    </cfRule>
    <cfRule type="expression" dxfId="692" priority="344" stopIfTrue="1">
      <formula>$D39="Ongoing"</formula>
    </cfRule>
  </conditionalFormatting>
  <conditionalFormatting sqref="B44:B47 D44:D47">
    <cfRule type="expression" dxfId="691" priority="301" stopIfTrue="1">
      <formula>$D44="Done"</formula>
    </cfRule>
    <cfRule type="expression" dxfId="690" priority="302" stopIfTrue="1">
      <formula>$D44="Ongoing"</formula>
    </cfRule>
  </conditionalFormatting>
  <conditionalFormatting sqref="D44:D47">
    <cfRule type="expression" dxfId="689" priority="299" stopIfTrue="1">
      <formula>$D44="Done"</formula>
    </cfRule>
    <cfRule type="expression" dxfId="688" priority="300" stopIfTrue="1">
      <formula>$D44="Ongoing"</formula>
    </cfRule>
  </conditionalFormatting>
  <conditionalFormatting sqref="B39:B42 D39:D42">
    <cfRule type="expression" dxfId="687" priority="321" stopIfTrue="1">
      <formula>$D39="Done"</formula>
    </cfRule>
    <cfRule type="expression" dxfId="686" priority="322" stopIfTrue="1">
      <formula>$D39="Ongoing"</formula>
    </cfRule>
  </conditionalFormatting>
  <conditionalFormatting sqref="D39:D42">
    <cfRule type="expression" dxfId="685" priority="323" stopIfTrue="1">
      <formula>$D39="Done"</formula>
    </cfRule>
    <cfRule type="expression" dxfId="684" priority="324" stopIfTrue="1">
      <formula>$D39="Ongoing"</formula>
    </cfRule>
  </conditionalFormatting>
  <conditionalFormatting sqref="B39:B42 D39:D42">
    <cfRule type="expression" dxfId="683" priority="319" stopIfTrue="1">
      <formula>$D39="Done"</formula>
    </cfRule>
    <cfRule type="expression" dxfId="682" priority="320" stopIfTrue="1">
      <formula>$D39="Ongoing"</formula>
    </cfRule>
  </conditionalFormatting>
  <conditionalFormatting sqref="D39:D42">
    <cfRule type="expression" dxfId="681" priority="317" stopIfTrue="1">
      <formula>$D39="Done"</formula>
    </cfRule>
    <cfRule type="expression" dxfId="680" priority="318" stopIfTrue="1">
      <formula>$D39="Ongoing"</formula>
    </cfRule>
  </conditionalFormatting>
  <conditionalFormatting sqref="B40 D40">
    <cfRule type="expression" dxfId="679" priority="315" stopIfTrue="1">
      <formula>$D40="Done"</formula>
    </cfRule>
    <cfRule type="expression" dxfId="678" priority="316" stopIfTrue="1">
      <formula>$D40="Ongoing"</formula>
    </cfRule>
  </conditionalFormatting>
  <conditionalFormatting sqref="A39 A41:A42">
    <cfRule type="expression" dxfId="677" priority="313" stopIfTrue="1">
      <formula>$D44="Done"</formula>
    </cfRule>
    <cfRule type="expression" dxfId="676" priority="314" stopIfTrue="1">
      <formula>$D44="Ongoing"</formula>
    </cfRule>
  </conditionalFormatting>
  <conditionalFormatting sqref="A39 A41:A42">
    <cfRule type="expression" dxfId="675" priority="311" stopIfTrue="1">
      <formula>$D44="Done"</formula>
    </cfRule>
    <cfRule type="expression" dxfId="674" priority="312" stopIfTrue="1">
      <formula>$D44="Ongoing"</formula>
    </cfRule>
  </conditionalFormatting>
  <conditionalFormatting sqref="A40">
    <cfRule type="expression" dxfId="673" priority="309" stopIfTrue="1">
      <formula>$D44="Done"</formula>
    </cfRule>
    <cfRule type="expression" dxfId="672" priority="310" stopIfTrue="1">
      <formula>$D44="Ongoing"</formula>
    </cfRule>
  </conditionalFormatting>
  <conditionalFormatting sqref="A40">
    <cfRule type="expression" dxfId="671" priority="307" stopIfTrue="1">
      <formula>$D44="Done"</formula>
    </cfRule>
    <cfRule type="expression" dxfId="670" priority="308" stopIfTrue="1">
      <formula>$D44="Ongoing"</formula>
    </cfRule>
  </conditionalFormatting>
  <conditionalFormatting sqref="B44:B47 D44:D47">
    <cfRule type="expression" dxfId="669" priority="303" stopIfTrue="1">
      <formula>$D44="Done"</formula>
    </cfRule>
    <cfRule type="expression" dxfId="668" priority="304" stopIfTrue="1">
      <formula>$D44="Ongoing"</formula>
    </cfRule>
  </conditionalFormatting>
  <conditionalFormatting sqref="D44:D47">
    <cfRule type="expression" dxfId="667" priority="305" stopIfTrue="1">
      <formula>$D44="Done"</formula>
    </cfRule>
    <cfRule type="expression" dxfId="666" priority="306" stopIfTrue="1">
      <formula>$D44="Ongoing"</formula>
    </cfRule>
  </conditionalFormatting>
  <conditionalFormatting sqref="B45 D45">
    <cfRule type="expression" dxfId="665" priority="297" stopIfTrue="1">
      <formula>$D45="Done"</formula>
    </cfRule>
    <cfRule type="expression" dxfId="664" priority="298" stopIfTrue="1">
      <formula>$D45="Ongoing"</formula>
    </cfRule>
  </conditionalFormatting>
  <conditionalFormatting sqref="A44 A46:A47">
    <cfRule type="expression" dxfId="663" priority="295" stopIfTrue="1">
      <formula>$D49="Done"</formula>
    </cfRule>
    <cfRule type="expression" dxfId="662" priority="296" stopIfTrue="1">
      <formula>$D49="Ongoing"</formula>
    </cfRule>
  </conditionalFormatting>
  <conditionalFormatting sqref="A44 A46:A47">
    <cfRule type="expression" dxfId="661" priority="293" stopIfTrue="1">
      <formula>$D49="Done"</formula>
    </cfRule>
    <cfRule type="expression" dxfId="660" priority="294" stopIfTrue="1">
      <formula>$D49="Ongoing"</formula>
    </cfRule>
  </conditionalFormatting>
  <conditionalFormatting sqref="A45">
    <cfRule type="expression" dxfId="659" priority="291" stopIfTrue="1">
      <formula>$D49="Done"</formula>
    </cfRule>
    <cfRule type="expression" dxfId="658" priority="292" stopIfTrue="1">
      <formula>$D49="Ongoing"</formula>
    </cfRule>
  </conditionalFormatting>
  <conditionalFormatting sqref="A45">
    <cfRule type="expression" dxfId="657" priority="289" stopIfTrue="1">
      <formula>$D49="Done"</formula>
    </cfRule>
    <cfRule type="expression" dxfId="656" priority="290" stopIfTrue="1">
      <formula>$D49="Ongoing"</formula>
    </cfRule>
  </conditionalFormatting>
  <conditionalFormatting sqref="B49:E52">
    <cfRule type="expression" dxfId="655" priority="285" stopIfTrue="1">
      <formula>$D49="Done"</formula>
    </cfRule>
    <cfRule type="expression" dxfId="654" priority="286" stopIfTrue="1">
      <formula>$D49="Ongoing"</formula>
    </cfRule>
  </conditionalFormatting>
  <conditionalFormatting sqref="D49:D52">
    <cfRule type="expression" dxfId="653" priority="287" stopIfTrue="1">
      <formula>$D49="Done"</formula>
    </cfRule>
    <cfRule type="expression" dxfId="652" priority="288" stopIfTrue="1">
      <formula>$D49="Ongoing"</formula>
    </cfRule>
  </conditionalFormatting>
  <conditionalFormatting sqref="B49:E52">
    <cfRule type="expression" dxfId="651" priority="283" stopIfTrue="1">
      <formula>$D49="Done"</formula>
    </cfRule>
    <cfRule type="expression" dxfId="650" priority="284" stopIfTrue="1">
      <formula>$D49="Ongoing"</formula>
    </cfRule>
  </conditionalFormatting>
  <conditionalFormatting sqref="D49:D52">
    <cfRule type="expression" dxfId="649" priority="281" stopIfTrue="1">
      <formula>$D49="Done"</formula>
    </cfRule>
    <cfRule type="expression" dxfId="648" priority="282" stopIfTrue="1">
      <formula>$D49="Ongoing"</formula>
    </cfRule>
  </conditionalFormatting>
  <conditionalFormatting sqref="B50:E50">
    <cfRule type="expression" dxfId="647" priority="279" stopIfTrue="1">
      <formula>$D50="Done"</formula>
    </cfRule>
    <cfRule type="expression" dxfId="646" priority="280" stopIfTrue="1">
      <formula>$D50="Ongoing"</formula>
    </cfRule>
  </conditionalFormatting>
  <conditionalFormatting sqref="A49 A51:A52">
    <cfRule type="expression" dxfId="645" priority="277" stopIfTrue="1">
      <formula>$D54="Done"</formula>
    </cfRule>
    <cfRule type="expression" dxfId="644" priority="278" stopIfTrue="1">
      <formula>$D54="Ongoing"</formula>
    </cfRule>
  </conditionalFormatting>
  <conditionalFormatting sqref="A49 A51:A52">
    <cfRule type="expression" dxfId="643" priority="275" stopIfTrue="1">
      <formula>$D54="Done"</formula>
    </cfRule>
    <cfRule type="expression" dxfId="642" priority="276" stopIfTrue="1">
      <formula>$D54="Ongoing"</formula>
    </cfRule>
  </conditionalFormatting>
  <conditionalFormatting sqref="A50">
    <cfRule type="expression" dxfId="641" priority="273" stopIfTrue="1">
      <formula>$D54="Done"</formula>
    </cfRule>
    <cfRule type="expression" dxfId="640" priority="274" stopIfTrue="1">
      <formula>$D54="Ongoing"</formula>
    </cfRule>
  </conditionalFormatting>
  <conditionalFormatting sqref="A50">
    <cfRule type="expression" dxfId="639" priority="271" stopIfTrue="1">
      <formula>$D54="Done"</formula>
    </cfRule>
    <cfRule type="expression" dxfId="638" priority="272" stopIfTrue="1">
      <formula>$D54="Ongoing"</formula>
    </cfRule>
  </conditionalFormatting>
  <conditionalFormatting sqref="B54:E57">
    <cfRule type="expression" dxfId="637" priority="267" stopIfTrue="1">
      <formula>$D54="Done"</formula>
    </cfRule>
    <cfRule type="expression" dxfId="636" priority="268" stopIfTrue="1">
      <formula>$D54="Ongoing"</formula>
    </cfRule>
  </conditionalFormatting>
  <conditionalFormatting sqref="D54:D57">
    <cfRule type="expression" dxfId="635" priority="269" stopIfTrue="1">
      <formula>$D54="Done"</formula>
    </cfRule>
    <cfRule type="expression" dxfId="634" priority="270" stopIfTrue="1">
      <formula>$D54="Ongoing"</formula>
    </cfRule>
  </conditionalFormatting>
  <conditionalFormatting sqref="B54:E57">
    <cfRule type="expression" dxfId="633" priority="265" stopIfTrue="1">
      <formula>$D54="Done"</formula>
    </cfRule>
    <cfRule type="expression" dxfId="632" priority="266" stopIfTrue="1">
      <formula>$D54="Ongoing"</formula>
    </cfRule>
  </conditionalFormatting>
  <conditionalFormatting sqref="D54:D57">
    <cfRule type="expression" dxfId="631" priority="263" stopIfTrue="1">
      <formula>$D54="Done"</formula>
    </cfRule>
    <cfRule type="expression" dxfId="630" priority="264" stopIfTrue="1">
      <formula>$D54="Ongoing"</formula>
    </cfRule>
  </conditionalFormatting>
  <conditionalFormatting sqref="B55:E55">
    <cfRule type="expression" dxfId="629" priority="261" stopIfTrue="1">
      <formula>$D55="Done"</formula>
    </cfRule>
    <cfRule type="expression" dxfId="628" priority="262" stopIfTrue="1">
      <formula>$D55="Ongoing"</formula>
    </cfRule>
  </conditionalFormatting>
  <conditionalFormatting sqref="A54 A56:A57">
    <cfRule type="expression" dxfId="627" priority="259" stopIfTrue="1">
      <formula>$D59="Done"</formula>
    </cfRule>
    <cfRule type="expression" dxfId="626" priority="260" stopIfTrue="1">
      <formula>$D59="Ongoing"</formula>
    </cfRule>
  </conditionalFormatting>
  <conditionalFormatting sqref="A54 A56:A57">
    <cfRule type="expression" dxfId="625" priority="257" stopIfTrue="1">
      <formula>$D59="Done"</formula>
    </cfRule>
    <cfRule type="expression" dxfId="624" priority="258" stopIfTrue="1">
      <formula>$D59="Ongoing"</formula>
    </cfRule>
  </conditionalFormatting>
  <conditionalFormatting sqref="A55">
    <cfRule type="expression" dxfId="623" priority="255" stopIfTrue="1">
      <formula>$D59="Done"</formula>
    </cfRule>
    <cfRule type="expression" dxfId="622" priority="256" stopIfTrue="1">
      <formula>$D59="Ongoing"</formula>
    </cfRule>
  </conditionalFormatting>
  <conditionalFormatting sqref="A55">
    <cfRule type="expression" dxfId="621" priority="253" stopIfTrue="1">
      <formula>$D59="Done"</formula>
    </cfRule>
    <cfRule type="expression" dxfId="620" priority="254" stopIfTrue="1">
      <formula>$D59="Ongoing"</formula>
    </cfRule>
  </conditionalFormatting>
  <conditionalFormatting sqref="B59:E62">
    <cfRule type="expression" dxfId="619" priority="249" stopIfTrue="1">
      <formula>$D59="Done"</formula>
    </cfRule>
    <cfRule type="expression" dxfId="618" priority="250" stopIfTrue="1">
      <formula>$D59="Ongoing"</formula>
    </cfRule>
  </conditionalFormatting>
  <conditionalFormatting sqref="D59:D62">
    <cfRule type="expression" dxfId="617" priority="251" stopIfTrue="1">
      <formula>$D59="Done"</formula>
    </cfRule>
    <cfRule type="expression" dxfId="616" priority="252" stopIfTrue="1">
      <formula>$D59="Ongoing"</formula>
    </cfRule>
  </conditionalFormatting>
  <conditionalFormatting sqref="B59:E62">
    <cfRule type="expression" dxfId="615" priority="247" stopIfTrue="1">
      <formula>$D59="Done"</formula>
    </cfRule>
    <cfRule type="expression" dxfId="614" priority="248" stopIfTrue="1">
      <formula>$D59="Ongoing"</formula>
    </cfRule>
  </conditionalFormatting>
  <conditionalFormatting sqref="D59:D62">
    <cfRule type="expression" dxfId="613" priority="245" stopIfTrue="1">
      <formula>$D59="Done"</formula>
    </cfRule>
    <cfRule type="expression" dxfId="612" priority="246" stopIfTrue="1">
      <formula>$D59="Ongoing"</formula>
    </cfRule>
  </conditionalFormatting>
  <conditionalFormatting sqref="B60:E60">
    <cfRule type="expression" dxfId="611" priority="243" stopIfTrue="1">
      <formula>$D60="Done"</formula>
    </cfRule>
    <cfRule type="expression" dxfId="610" priority="244" stopIfTrue="1">
      <formula>$D60="Ongoing"</formula>
    </cfRule>
  </conditionalFormatting>
  <conditionalFormatting sqref="A59 A61:A62">
    <cfRule type="expression" dxfId="609" priority="241" stopIfTrue="1">
      <formula>$D64="Done"</formula>
    </cfRule>
    <cfRule type="expression" dxfId="608" priority="242" stopIfTrue="1">
      <formula>$D64="Ongoing"</formula>
    </cfRule>
  </conditionalFormatting>
  <conditionalFormatting sqref="A59 A61:A62">
    <cfRule type="expression" dxfId="607" priority="239" stopIfTrue="1">
      <formula>$D64="Done"</formula>
    </cfRule>
    <cfRule type="expression" dxfId="606" priority="240" stopIfTrue="1">
      <formula>$D64="Ongoing"</formula>
    </cfRule>
  </conditionalFormatting>
  <conditionalFormatting sqref="A60">
    <cfRule type="expression" dxfId="605" priority="237" stopIfTrue="1">
      <formula>$D64="Done"</formula>
    </cfRule>
    <cfRule type="expression" dxfId="604" priority="238" stopIfTrue="1">
      <formula>$D64="Ongoing"</formula>
    </cfRule>
  </conditionalFormatting>
  <conditionalFormatting sqref="A60">
    <cfRule type="expression" dxfId="603" priority="235" stopIfTrue="1">
      <formula>$D64="Done"</formula>
    </cfRule>
    <cfRule type="expression" dxfId="602" priority="236" stopIfTrue="1">
      <formula>$D64="Ongoing"</formula>
    </cfRule>
  </conditionalFormatting>
  <conditionalFormatting sqref="B64:E67">
    <cfRule type="expression" dxfId="601" priority="231" stopIfTrue="1">
      <formula>$D64="Done"</formula>
    </cfRule>
    <cfRule type="expression" dxfId="600" priority="232" stopIfTrue="1">
      <formula>$D64="Ongoing"</formula>
    </cfRule>
  </conditionalFormatting>
  <conditionalFormatting sqref="D64:D67">
    <cfRule type="expression" dxfId="599" priority="233" stopIfTrue="1">
      <formula>$D64="Done"</formula>
    </cfRule>
    <cfRule type="expression" dxfId="598" priority="234" stopIfTrue="1">
      <formula>$D64="Ongoing"</formula>
    </cfRule>
  </conditionalFormatting>
  <conditionalFormatting sqref="B64:E67">
    <cfRule type="expression" dxfId="597" priority="229" stopIfTrue="1">
      <formula>$D64="Done"</formula>
    </cfRule>
    <cfRule type="expression" dxfId="596" priority="230" stopIfTrue="1">
      <formula>$D64="Ongoing"</formula>
    </cfRule>
  </conditionalFormatting>
  <conditionalFormatting sqref="D64:D67">
    <cfRule type="expression" dxfId="595" priority="227" stopIfTrue="1">
      <formula>$D64="Done"</formula>
    </cfRule>
    <cfRule type="expression" dxfId="594" priority="228" stopIfTrue="1">
      <formula>$D64="Ongoing"</formula>
    </cfRule>
  </conditionalFormatting>
  <conditionalFormatting sqref="B65:E65">
    <cfRule type="expression" dxfId="593" priority="225" stopIfTrue="1">
      <formula>$D65="Done"</formula>
    </cfRule>
    <cfRule type="expression" dxfId="592" priority="226" stopIfTrue="1">
      <formula>$D65="Ongoing"</formula>
    </cfRule>
  </conditionalFormatting>
  <conditionalFormatting sqref="A64 A66:A67">
    <cfRule type="expression" dxfId="591" priority="223" stopIfTrue="1">
      <formula>$D69="Done"</formula>
    </cfRule>
    <cfRule type="expression" dxfId="590" priority="224" stopIfTrue="1">
      <formula>$D69="Ongoing"</formula>
    </cfRule>
  </conditionalFormatting>
  <conditionalFormatting sqref="A64 A66:A67">
    <cfRule type="expression" dxfId="589" priority="221" stopIfTrue="1">
      <formula>$D69="Done"</formula>
    </cfRule>
    <cfRule type="expression" dxfId="588" priority="222" stopIfTrue="1">
      <formula>$D69="Ongoing"</formula>
    </cfRule>
  </conditionalFormatting>
  <conditionalFormatting sqref="A65">
    <cfRule type="expression" dxfId="587" priority="219" stopIfTrue="1">
      <formula>$D69="Done"</formula>
    </cfRule>
    <cfRule type="expression" dxfId="586" priority="220" stopIfTrue="1">
      <formula>$D69="Ongoing"</formula>
    </cfRule>
  </conditionalFormatting>
  <conditionalFormatting sqref="A65">
    <cfRule type="expression" dxfId="585" priority="217" stopIfTrue="1">
      <formula>$D69="Done"</formula>
    </cfRule>
    <cfRule type="expression" dxfId="584" priority="218" stopIfTrue="1">
      <formula>$D69="Ongoing"</formula>
    </cfRule>
  </conditionalFormatting>
  <conditionalFormatting sqref="B69:E72">
    <cfRule type="expression" dxfId="583" priority="213" stopIfTrue="1">
      <formula>$D69="Done"</formula>
    </cfRule>
    <cfRule type="expression" dxfId="582" priority="214" stopIfTrue="1">
      <formula>$D69="Ongoing"</formula>
    </cfRule>
  </conditionalFormatting>
  <conditionalFormatting sqref="D69:D72">
    <cfRule type="expression" dxfId="581" priority="215" stopIfTrue="1">
      <formula>$D69="Done"</formula>
    </cfRule>
    <cfRule type="expression" dxfId="580" priority="216" stopIfTrue="1">
      <formula>$D69="Ongoing"</formula>
    </cfRule>
  </conditionalFormatting>
  <conditionalFormatting sqref="B69:E72">
    <cfRule type="expression" dxfId="579" priority="211" stopIfTrue="1">
      <formula>$D69="Done"</formula>
    </cfRule>
    <cfRule type="expression" dxfId="578" priority="212" stopIfTrue="1">
      <formula>$D69="Ongoing"</formula>
    </cfRule>
  </conditionalFormatting>
  <conditionalFormatting sqref="D69:D72">
    <cfRule type="expression" dxfId="577" priority="209" stopIfTrue="1">
      <formula>$D69="Done"</formula>
    </cfRule>
    <cfRule type="expression" dxfId="576" priority="210" stopIfTrue="1">
      <formula>$D69="Ongoing"</formula>
    </cfRule>
  </conditionalFormatting>
  <conditionalFormatting sqref="B70:E70">
    <cfRule type="expression" dxfId="575" priority="207" stopIfTrue="1">
      <formula>$D70="Done"</formula>
    </cfRule>
    <cfRule type="expression" dxfId="574" priority="208" stopIfTrue="1">
      <formula>$D70="Ongoing"</formula>
    </cfRule>
  </conditionalFormatting>
  <conditionalFormatting sqref="A69 A71:A72">
    <cfRule type="expression" dxfId="573" priority="205" stopIfTrue="1">
      <formula>$D74="Done"</formula>
    </cfRule>
    <cfRule type="expression" dxfId="572" priority="206" stopIfTrue="1">
      <formula>$D74="Ongoing"</formula>
    </cfRule>
  </conditionalFormatting>
  <conditionalFormatting sqref="A69 A71:A72">
    <cfRule type="expression" dxfId="571" priority="203" stopIfTrue="1">
      <formula>$D74="Done"</formula>
    </cfRule>
    <cfRule type="expression" dxfId="570" priority="204" stopIfTrue="1">
      <formula>$D74="Ongoing"</formula>
    </cfRule>
  </conditionalFormatting>
  <conditionalFormatting sqref="A70">
    <cfRule type="expression" dxfId="569" priority="201" stopIfTrue="1">
      <formula>$D74="Done"</formula>
    </cfRule>
    <cfRule type="expression" dxfId="568" priority="202" stopIfTrue="1">
      <formula>$D74="Ongoing"</formula>
    </cfRule>
  </conditionalFormatting>
  <conditionalFormatting sqref="A70">
    <cfRule type="expression" dxfId="567" priority="199" stopIfTrue="1">
      <formula>$D74="Done"</formula>
    </cfRule>
    <cfRule type="expression" dxfId="566" priority="200" stopIfTrue="1">
      <formula>$D74="Ongoing"</formula>
    </cfRule>
  </conditionalFormatting>
  <conditionalFormatting sqref="B74:E77">
    <cfRule type="expression" dxfId="565" priority="195" stopIfTrue="1">
      <formula>$D74="Done"</formula>
    </cfRule>
    <cfRule type="expression" dxfId="564" priority="196" stopIfTrue="1">
      <formula>$D74="Ongoing"</formula>
    </cfRule>
  </conditionalFormatting>
  <conditionalFormatting sqref="D74:D77">
    <cfRule type="expression" dxfId="563" priority="197" stopIfTrue="1">
      <formula>$D74="Done"</formula>
    </cfRule>
    <cfRule type="expression" dxfId="562" priority="198" stopIfTrue="1">
      <formula>$D74="Ongoing"</formula>
    </cfRule>
  </conditionalFormatting>
  <conditionalFormatting sqref="B74:E77">
    <cfRule type="expression" dxfId="561" priority="193" stopIfTrue="1">
      <formula>$D74="Done"</formula>
    </cfRule>
    <cfRule type="expression" dxfId="560" priority="194" stopIfTrue="1">
      <formula>$D74="Ongoing"</formula>
    </cfRule>
  </conditionalFormatting>
  <conditionalFormatting sqref="D74:D77">
    <cfRule type="expression" dxfId="559" priority="191" stopIfTrue="1">
      <formula>$D74="Done"</formula>
    </cfRule>
    <cfRule type="expression" dxfId="558" priority="192" stopIfTrue="1">
      <formula>$D74="Ongoing"</formula>
    </cfRule>
  </conditionalFormatting>
  <conditionalFormatting sqref="B75:E75">
    <cfRule type="expression" dxfId="557" priority="189" stopIfTrue="1">
      <formula>$D75="Done"</formula>
    </cfRule>
    <cfRule type="expression" dxfId="556" priority="190" stopIfTrue="1">
      <formula>$D75="Ongoing"</formula>
    </cfRule>
  </conditionalFormatting>
  <conditionalFormatting sqref="A74 A76:A77">
    <cfRule type="expression" dxfId="555" priority="187" stopIfTrue="1">
      <formula>$D79="Done"</formula>
    </cfRule>
    <cfRule type="expression" dxfId="554" priority="188" stopIfTrue="1">
      <formula>$D79="Ongoing"</formula>
    </cfRule>
  </conditionalFormatting>
  <conditionalFormatting sqref="A74 A76:A77">
    <cfRule type="expression" dxfId="553" priority="185" stopIfTrue="1">
      <formula>$D79="Done"</formula>
    </cfRule>
    <cfRule type="expression" dxfId="552" priority="186" stopIfTrue="1">
      <formula>$D79="Ongoing"</formula>
    </cfRule>
  </conditionalFormatting>
  <conditionalFormatting sqref="A75">
    <cfRule type="expression" dxfId="551" priority="183" stopIfTrue="1">
      <formula>$D79="Done"</formula>
    </cfRule>
    <cfRule type="expression" dxfId="550" priority="184" stopIfTrue="1">
      <formula>$D79="Ongoing"</formula>
    </cfRule>
  </conditionalFormatting>
  <conditionalFormatting sqref="A75">
    <cfRule type="expression" dxfId="549" priority="181" stopIfTrue="1">
      <formula>$D79="Done"</formula>
    </cfRule>
    <cfRule type="expression" dxfId="548" priority="182" stopIfTrue="1">
      <formula>$D79="Ongoing"</formula>
    </cfRule>
  </conditionalFormatting>
  <conditionalFormatting sqref="B79:E82">
    <cfRule type="expression" dxfId="547" priority="177" stopIfTrue="1">
      <formula>$D79="Done"</formula>
    </cfRule>
    <cfRule type="expression" dxfId="546" priority="178" stopIfTrue="1">
      <formula>$D79="Ongoing"</formula>
    </cfRule>
  </conditionalFormatting>
  <conditionalFormatting sqref="D79:D82">
    <cfRule type="expression" dxfId="545" priority="179" stopIfTrue="1">
      <formula>$D79="Done"</formula>
    </cfRule>
    <cfRule type="expression" dxfId="544" priority="180" stopIfTrue="1">
      <formula>$D79="Ongoing"</formula>
    </cfRule>
  </conditionalFormatting>
  <conditionalFormatting sqref="B79:E82">
    <cfRule type="expression" dxfId="543" priority="175" stopIfTrue="1">
      <formula>$D79="Done"</formula>
    </cfRule>
    <cfRule type="expression" dxfId="542" priority="176" stopIfTrue="1">
      <formula>$D79="Ongoing"</formula>
    </cfRule>
  </conditionalFormatting>
  <conditionalFormatting sqref="D79:D82">
    <cfRule type="expression" dxfId="541" priority="173" stopIfTrue="1">
      <formula>$D79="Done"</formula>
    </cfRule>
    <cfRule type="expression" dxfId="540" priority="174" stopIfTrue="1">
      <formula>$D79="Ongoing"</formula>
    </cfRule>
  </conditionalFormatting>
  <conditionalFormatting sqref="B80:E80">
    <cfRule type="expression" dxfId="539" priority="171" stopIfTrue="1">
      <formula>$D80="Done"</formula>
    </cfRule>
    <cfRule type="expression" dxfId="538" priority="172" stopIfTrue="1">
      <formula>$D80="Ongoing"</formula>
    </cfRule>
  </conditionalFormatting>
  <conditionalFormatting sqref="A79 A81:A82">
    <cfRule type="expression" dxfId="537" priority="169" stopIfTrue="1">
      <formula>$D84="Done"</formula>
    </cfRule>
    <cfRule type="expression" dxfId="536" priority="170" stopIfTrue="1">
      <formula>$D84="Ongoing"</formula>
    </cfRule>
  </conditionalFormatting>
  <conditionalFormatting sqref="A79 A81:A82">
    <cfRule type="expression" dxfId="535" priority="167" stopIfTrue="1">
      <formula>$D84="Done"</formula>
    </cfRule>
    <cfRule type="expression" dxfId="534" priority="168" stopIfTrue="1">
      <formula>$D84="Ongoing"</formula>
    </cfRule>
  </conditionalFormatting>
  <conditionalFormatting sqref="A80">
    <cfRule type="expression" dxfId="533" priority="165" stopIfTrue="1">
      <formula>$D84="Done"</formula>
    </cfRule>
    <cfRule type="expression" dxfId="532" priority="166" stopIfTrue="1">
      <formula>$D84="Ongoing"</formula>
    </cfRule>
  </conditionalFormatting>
  <conditionalFormatting sqref="A80">
    <cfRule type="expression" dxfId="531" priority="163" stopIfTrue="1">
      <formula>$D84="Done"</formula>
    </cfRule>
    <cfRule type="expression" dxfId="530" priority="164" stopIfTrue="1">
      <formula>$D84="Ongoing"</formula>
    </cfRule>
  </conditionalFormatting>
  <conditionalFormatting sqref="B84:E87">
    <cfRule type="expression" dxfId="529" priority="159" stopIfTrue="1">
      <formula>$D84="Done"</formula>
    </cfRule>
    <cfRule type="expression" dxfId="528" priority="160" stopIfTrue="1">
      <formula>$D84="Ongoing"</formula>
    </cfRule>
  </conditionalFormatting>
  <conditionalFormatting sqref="D84:D87">
    <cfRule type="expression" dxfId="527" priority="161" stopIfTrue="1">
      <formula>$D84="Done"</formula>
    </cfRule>
    <cfRule type="expression" dxfId="526" priority="162" stopIfTrue="1">
      <formula>$D84="Ongoing"</formula>
    </cfRule>
  </conditionalFormatting>
  <conditionalFormatting sqref="B84:E87">
    <cfRule type="expression" dxfId="525" priority="157" stopIfTrue="1">
      <formula>$D84="Done"</formula>
    </cfRule>
    <cfRule type="expression" dxfId="524" priority="158" stopIfTrue="1">
      <formula>$D84="Ongoing"</formula>
    </cfRule>
  </conditionalFormatting>
  <conditionalFormatting sqref="D84:D87">
    <cfRule type="expression" dxfId="523" priority="155" stopIfTrue="1">
      <formula>$D84="Done"</formula>
    </cfRule>
    <cfRule type="expression" dxfId="522" priority="156" stopIfTrue="1">
      <formula>$D84="Ongoing"</formula>
    </cfRule>
  </conditionalFormatting>
  <conditionalFormatting sqref="B85:E85">
    <cfRule type="expression" dxfId="521" priority="153" stopIfTrue="1">
      <formula>$D85="Done"</formula>
    </cfRule>
    <cfRule type="expression" dxfId="520" priority="154" stopIfTrue="1">
      <formula>$D85="Ongoing"</formula>
    </cfRule>
  </conditionalFormatting>
  <conditionalFormatting sqref="A84 A86:A87">
    <cfRule type="expression" dxfId="519" priority="151" stopIfTrue="1">
      <formula>$D89="Done"</formula>
    </cfRule>
    <cfRule type="expression" dxfId="518" priority="152" stopIfTrue="1">
      <formula>$D89="Ongoing"</formula>
    </cfRule>
  </conditionalFormatting>
  <conditionalFormatting sqref="A84 A86:A87">
    <cfRule type="expression" dxfId="517" priority="149" stopIfTrue="1">
      <formula>$D89="Done"</formula>
    </cfRule>
    <cfRule type="expression" dxfId="516" priority="150" stopIfTrue="1">
      <formula>$D89="Ongoing"</formula>
    </cfRule>
  </conditionalFormatting>
  <conditionalFormatting sqref="A85">
    <cfRule type="expression" dxfId="515" priority="147" stopIfTrue="1">
      <formula>$D89="Done"</formula>
    </cfRule>
    <cfRule type="expression" dxfId="514" priority="148" stopIfTrue="1">
      <formula>$D89="Ongoing"</formula>
    </cfRule>
  </conditionalFormatting>
  <conditionalFormatting sqref="A85">
    <cfRule type="expression" dxfId="513" priority="145" stopIfTrue="1">
      <formula>$D89="Done"</formula>
    </cfRule>
    <cfRule type="expression" dxfId="512" priority="146" stopIfTrue="1">
      <formula>$D89="Ongoing"</formula>
    </cfRule>
  </conditionalFormatting>
  <conditionalFormatting sqref="B89:E92">
    <cfRule type="expression" dxfId="511" priority="141" stopIfTrue="1">
      <formula>$D89="Done"</formula>
    </cfRule>
    <cfRule type="expression" dxfId="510" priority="142" stopIfTrue="1">
      <formula>$D89="Ongoing"</formula>
    </cfRule>
  </conditionalFormatting>
  <conditionalFormatting sqref="D89:D92">
    <cfRule type="expression" dxfId="509" priority="143" stopIfTrue="1">
      <formula>$D89="Done"</formula>
    </cfRule>
    <cfRule type="expression" dxfId="508" priority="144" stopIfTrue="1">
      <formula>$D89="Ongoing"</formula>
    </cfRule>
  </conditionalFormatting>
  <conditionalFormatting sqref="B89:E92">
    <cfRule type="expression" dxfId="507" priority="139" stopIfTrue="1">
      <formula>$D89="Done"</formula>
    </cfRule>
    <cfRule type="expression" dxfId="506" priority="140" stopIfTrue="1">
      <formula>$D89="Ongoing"</formula>
    </cfRule>
  </conditionalFormatting>
  <conditionalFormatting sqref="D89:D92">
    <cfRule type="expression" dxfId="505" priority="137" stopIfTrue="1">
      <formula>$D89="Done"</formula>
    </cfRule>
    <cfRule type="expression" dxfId="504" priority="138" stopIfTrue="1">
      <formula>$D89="Ongoing"</formula>
    </cfRule>
  </conditionalFormatting>
  <conditionalFormatting sqref="B90:E90">
    <cfRule type="expression" dxfId="503" priority="135" stopIfTrue="1">
      <formula>$D90="Done"</formula>
    </cfRule>
    <cfRule type="expression" dxfId="502" priority="136" stopIfTrue="1">
      <formula>$D90="Ongoing"</formula>
    </cfRule>
  </conditionalFormatting>
  <conditionalFormatting sqref="A89 A91:A92">
    <cfRule type="expression" dxfId="501" priority="133" stopIfTrue="1">
      <formula>$D94="Done"</formula>
    </cfRule>
    <cfRule type="expression" dxfId="500" priority="134" stopIfTrue="1">
      <formula>$D94="Ongoing"</formula>
    </cfRule>
  </conditionalFormatting>
  <conditionalFormatting sqref="A89 A91:A92">
    <cfRule type="expression" dxfId="499" priority="131" stopIfTrue="1">
      <formula>$D94="Done"</formula>
    </cfRule>
    <cfRule type="expression" dxfId="498" priority="132" stopIfTrue="1">
      <formula>$D94="Ongoing"</formula>
    </cfRule>
  </conditionalFormatting>
  <conditionalFormatting sqref="A90">
    <cfRule type="expression" dxfId="497" priority="129" stopIfTrue="1">
      <formula>$D94="Done"</formula>
    </cfRule>
    <cfRule type="expression" dxfId="496" priority="130" stopIfTrue="1">
      <formula>$D94="Ongoing"</formula>
    </cfRule>
  </conditionalFormatting>
  <conditionalFormatting sqref="A90">
    <cfRule type="expression" dxfId="495" priority="127" stopIfTrue="1">
      <formula>$D94="Done"</formula>
    </cfRule>
    <cfRule type="expression" dxfId="494" priority="128" stopIfTrue="1">
      <formula>$D94="Ongoing"</formula>
    </cfRule>
  </conditionalFormatting>
  <conditionalFormatting sqref="A48">
    <cfRule type="expression" dxfId="493" priority="117" stopIfTrue="1">
      <formula>$D48="Done"</formula>
    </cfRule>
    <cfRule type="expression" dxfId="492" priority="118" stopIfTrue="1">
      <formula>$D48="Ongoing"</formula>
    </cfRule>
  </conditionalFormatting>
  <conditionalFormatting sqref="A53">
    <cfRule type="expression" dxfId="491" priority="115" stopIfTrue="1">
      <formula>$D53="Done"</formula>
    </cfRule>
    <cfRule type="expression" dxfId="490" priority="116" stopIfTrue="1">
      <formula>$D53="Ongoing"</formula>
    </cfRule>
  </conditionalFormatting>
  <conditionalFormatting sqref="B94:E97">
    <cfRule type="expression" dxfId="489" priority="111" stopIfTrue="1">
      <formula>$D94="Done"</formula>
    </cfRule>
    <cfRule type="expression" dxfId="488" priority="112" stopIfTrue="1">
      <formula>$D94="Ongoing"</formula>
    </cfRule>
  </conditionalFormatting>
  <conditionalFormatting sqref="D94:D97">
    <cfRule type="expression" dxfId="487" priority="113" stopIfTrue="1">
      <formula>$D94="Done"</formula>
    </cfRule>
    <cfRule type="expression" dxfId="486" priority="114" stopIfTrue="1">
      <formula>$D94="Ongoing"</formula>
    </cfRule>
  </conditionalFormatting>
  <conditionalFormatting sqref="B94:E97">
    <cfRule type="expression" dxfId="485" priority="109" stopIfTrue="1">
      <formula>$D94="Done"</formula>
    </cfRule>
    <cfRule type="expression" dxfId="484" priority="110" stopIfTrue="1">
      <formula>$D94="Ongoing"</formula>
    </cfRule>
  </conditionalFormatting>
  <conditionalFormatting sqref="D94:D97">
    <cfRule type="expression" dxfId="483" priority="107" stopIfTrue="1">
      <formula>$D94="Done"</formula>
    </cfRule>
    <cfRule type="expression" dxfId="482" priority="108" stopIfTrue="1">
      <formula>$D94="Ongoing"</formula>
    </cfRule>
  </conditionalFormatting>
  <conditionalFormatting sqref="B95:E95">
    <cfRule type="expression" dxfId="481" priority="105" stopIfTrue="1">
      <formula>$D95="Done"</formula>
    </cfRule>
    <cfRule type="expression" dxfId="480" priority="106" stopIfTrue="1">
      <formula>$D95="Ongoing"</formula>
    </cfRule>
  </conditionalFormatting>
  <conditionalFormatting sqref="A94 A96:A97">
    <cfRule type="expression" dxfId="479" priority="103" stopIfTrue="1">
      <formula>$D99="Done"</formula>
    </cfRule>
    <cfRule type="expression" dxfId="478" priority="104" stopIfTrue="1">
      <formula>$D99="Ongoing"</formula>
    </cfRule>
  </conditionalFormatting>
  <conditionalFormatting sqref="A94 A96:A97">
    <cfRule type="expression" dxfId="477" priority="101" stopIfTrue="1">
      <formula>$D99="Done"</formula>
    </cfRule>
    <cfRule type="expression" dxfId="476" priority="102" stopIfTrue="1">
      <formula>$D99="Ongoing"</formula>
    </cfRule>
  </conditionalFormatting>
  <conditionalFormatting sqref="A95">
    <cfRule type="expression" dxfId="475" priority="99" stopIfTrue="1">
      <formula>$D99="Done"</formula>
    </cfRule>
    <cfRule type="expression" dxfId="474" priority="100" stopIfTrue="1">
      <formula>$D99="Ongoing"</formula>
    </cfRule>
  </conditionalFormatting>
  <conditionalFormatting sqref="A95">
    <cfRule type="expression" dxfId="473" priority="97" stopIfTrue="1">
      <formula>$D99="Done"</formula>
    </cfRule>
    <cfRule type="expression" dxfId="472" priority="98" stopIfTrue="1">
      <formula>$D99="Ongoing"</formula>
    </cfRule>
  </conditionalFormatting>
  <conditionalFormatting sqref="B99:E102">
    <cfRule type="expression" dxfId="471" priority="93" stopIfTrue="1">
      <formula>$D99="Done"</formula>
    </cfRule>
    <cfRule type="expression" dxfId="470" priority="94" stopIfTrue="1">
      <formula>$D99="Ongoing"</formula>
    </cfRule>
  </conditionalFormatting>
  <conditionalFormatting sqref="D99:D102">
    <cfRule type="expression" dxfId="469" priority="95" stopIfTrue="1">
      <formula>$D99="Done"</formula>
    </cfRule>
    <cfRule type="expression" dxfId="468" priority="96" stopIfTrue="1">
      <formula>$D99="Ongoing"</formula>
    </cfRule>
  </conditionalFormatting>
  <conditionalFormatting sqref="B99:E102">
    <cfRule type="expression" dxfId="467" priority="91" stopIfTrue="1">
      <formula>$D99="Done"</formula>
    </cfRule>
    <cfRule type="expression" dxfId="466" priority="92" stopIfTrue="1">
      <formula>$D99="Ongoing"</formula>
    </cfRule>
  </conditionalFormatting>
  <conditionalFormatting sqref="D99:D102">
    <cfRule type="expression" dxfId="465" priority="89" stopIfTrue="1">
      <formula>$D99="Done"</formula>
    </cfRule>
    <cfRule type="expression" dxfId="464" priority="90" stopIfTrue="1">
      <formula>$D99="Ongoing"</formula>
    </cfRule>
  </conditionalFormatting>
  <conditionalFormatting sqref="B100:E100">
    <cfRule type="expression" dxfId="463" priority="87" stopIfTrue="1">
      <formula>$D100="Done"</formula>
    </cfRule>
    <cfRule type="expression" dxfId="462" priority="88" stopIfTrue="1">
      <formula>$D100="Ongoing"</formula>
    </cfRule>
  </conditionalFormatting>
  <conditionalFormatting sqref="A99 A101:A102">
    <cfRule type="expression" dxfId="461" priority="85" stopIfTrue="1">
      <formula>$D104="Done"</formula>
    </cfRule>
    <cfRule type="expression" dxfId="460" priority="86" stopIfTrue="1">
      <formula>$D104="Ongoing"</formula>
    </cfRule>
  </conditionalFormatting>
  <conditionalFormatting sqref="A99 A101:A102">
    <cfRule type="expression" dxfId="459" priority="83" stopIfTrue="1">
      <formula>$D104="Done"</formula>
    </cfRule>
    <cfRule type="expression" dxfId="458" priority="84" stopIfTrue="1">
      <formula>$D104="Ongoing"</formula>
    </cfRule>
  </conditionalFormatting>
  <conditionalFormatting sqref="A100">
    <cfRule type="expression" dxfId="457" priority="81" stopIfTrue="1">
      <formula>$D104="Done"</formula>
    </cfRule>
    <cfRule type="expression" dxfId="456" priority="82" stopIfTrue="1">
      <formula>$D104="Ongoing"</formula>
    </cfRule>
  </conditionalFormatting>
  <conditionalFormatting sqref="A100">
    <cfRule type="expression" dxfId="455" priority="79" stopIfTrue="1">
      <formula>$D104="Done"</formula>
    </cfRule>
    <cfRule type="expression" dxfId="454" priority="80" stopIfTrue="1">
      <formula>$D104="Ongoing"</formula>
    </cfRule>
  </conditionalFormatting>
  <conditionalFormatting sqref="A23">
    <cfRule type="expression" dxfId="453" priority="75" stopIfTrue="1">
      <formula>$D23="Done"</formula>
    </cfRule>
    <cfRule type="expression" dxfId="452" priority="76" stopIfTrue="1">
      <formula>$D23="Ongoing"</formula>
    </cfRule>
  </conditionalFormatting>
  <conditionalFormatting sqref="E45">
    <cfRule type="expression" dxfId="451" priority="49" stopIfTrue="1">
      <formula>$D45="Done"</formula>
    </cfRule>
    <cfRule type="expression" dxfId="450" priority="50" stopIfTrue="1">
      <formula>$D45="Ongoing"</formula>
    </cfRule>
  </conditionalFormatting>
  <conditionalFormatting sqref="A18">
    <cfRule type="expression" dxfId="449" priority="77" stopIfTrue="1">
      <formula>$D18="Done"</formula>
    </cfRule>
    <cfRule type="expression" dxfId="448" priority="78" stopIfTrue="1">
      <formula>$D18="Ongoing"</formula>
    </cfRule>
  </conditionalFormatting>
  <conditionalFormatting sqref="E19:E22">
    <cfRule type="expression" dxfId="447" priority="73" stopIfTrue="1">
      <formula>$D19="Done"</formula>
    </cfRule>
    <cfRule type="expression" dxfId="446" priority="74" stopIfTrue="1">
      <formula>$D19="Ongoing"</formula>
    </cfRule>
  </conditionalFormatting>
  <conditionalFormatting sqref="E19:E22">
    <cfRule type="expression" dxfId="445" priority="71" stopIfTrue="1">
      <formula>$D19="Done"</formula>
    </cfRule>
    <cfRule type="expression" dxfId="444" priority="72" stopIfTrue="1">
      <formula>$D19="Ongoing"</formula>
    </cfRule>
  </conditionalFormatting>
  <conditionalFormatting sqref="E24:E27">
    <cfRule type="expression" dxfId="443" priority="69" stopIfTrue="1">
      <formula>$D24="Done"</formula>
    </cfRule>
    <cfRule type="expression" dxfId="442" priority="70" stopIfTrue="1">
      <formula>$D24="Ongoing"</formula>
    </cfRule>
  </conditionalFormatting>
  <conditionalFormatting sqref="E24:E27">
    <cfRule type="expression" dxfId="441" priority="67" stopIfTrue="1">
      <formula>$D24="Done"</formula>
    </cfRule>
    <cfRule type="expression" dxfId="440" priority="68" stopIfTrue="1">
      <formula>$D24="Ongoing"</formula>
    </cfRule>
  </conditionalFormatting>
  <conditionalFormatting sqref="E29:E32">
    <cfRule type="expression" dxfId="439" priority="65" stopIfTrue="1">
      <formula>$D29="Done"</formula>
    </cfRule>
    <cfRule type="expression" dxfId="438" priority="66" stopIfTrue="1">
      <formula>$D29="Ongoing"</formula>
    </cfRule>
  </conditionalFormatting>
  <conditionalFormatting sqref="E29:E32">
    <cfRule type="expression" dxfId="437" priority="63" stopIfTrue="1">
      <formula>$D29="Done"</formula>
    </cfRule>
    <cfRule type="expression" dxfId="436" priority="64" stopIfTrue="1">
      <formula>$D29="Ongoing"</formula>
    </cfRule>
  </conditionalFormatting>
  <conditionalFormatting sqref="E30">
    <cfRule type="expression" dxfId="435" priority="61" stopIfTrue="1">
      <formula>$D30="Done"</formula>
    </cfRule>
    <cfRule type="expression" dxfId="434" priority="62" stopIfTrue="1">
      <formula>$D30="Ongoing"</formula>
    </cfRule>
  </conditionalFormatting>
  <conditionalFormatting sqref="E39:E42">
    <cfRule type="expression" dxfId="433" priority="59" stopIfTrue="1">
      <formula>$D39="Done"</formula>
    </cfRule>
    <cfRule type="expression" dxfId="432" priority="60" stopIfTrue="1">
      <formula>$D39="Ongoing"</formula>
    </cfRule>
  </conditionalFormatting>
  <conditionalFormatting sqref="E39:E42">
    <cfRule type="expression" dxfId="431" priority="57" stopIfTrue="1">
      <formula>$D39="Done"</formula>
    </cfRule>
    <cfRule type="expression" dxfId="430" priority="58" stopIfTrue="1">
      <formula>$D39="Ongoing"</formula>
    </cfRule>
  </conditionalFormatting>
  <conditionalFormatting sqref="E40">
    <cfRule type="expression" dxfId="429" priority="55" stopIfTrue="1">
      <formula>$D40="Done"</formula>
    </cfRule>
    <cfRule type="expression" dxfId="428" priority="56" stopIfTrue="1">
      <formula>$D40="Ongoing"</formula>
    </cfRule>
  </conditionalFormatting>
  <conditionalFormatting sqref="E44:E47">
    <cfRule type="expression" dxfId="427" priority="53" stopIfTrue="1">
      <formula>$D44="Done"</formula>
    </cfRule>
    <cfRule type="expression" dxfId="426" priority="54" stopIfTrue="1">
      <formula>$D44="Ongoing"</formula>
    </cfRule>
  </conditionalFormatting>
  <conditionalFormatting sqref="E44:E47">
    <cfRule type="expression" dxfId="425" priority="51" stopIfTrue="1">
      <formula>$D44="Done"</formula>
    </cfRule>
    <cfRule type="expression" dxfId="424" priority="52" stopIfTrue="1">
      <formula>$D44="Ongoing"</formula>
    </cfRule>
  </conditionalFormatting>
  <conditionalFormatting sqref="C19:C38 C43">
    <cfRule type="expression" dxfId="423" priority="47" stopIfTrue="1">
      <formula>$D19="Done"</formula>
    </cfRule>
    <cfRule type="expression" dxfId="422" priority="48" stopIfTrue="1">
      <formula>$D19="Ongoing"</formula>
    </cfRule>
  </conditionalFormatting>
  <conditionalFormatting sqref="C19:C38 C43">
    <cfRule type="expression" dxfId="421" priority="45" stopIfTrue="1">
      <formula>$D19="Done"</formula>
    </cfRule>
    <cfRule type="expression" dxfId="420" priority="46" stopIfTrue="1">
      <formula>$D19="Ongoing"</formula>
    </cfRule>
  </conditionalFormatting>
  <conditionalFormatting sqref="C19">
    <cfRule type="expression" dxfId="419" priority="43" stopIfTrue="1">
      <formula>$D19="Done"</formula>
    </cfRule>
    <cfRule type="expression" dxfId="418" priority="44" stopIfTrue="1">
      <formula>$D19="Ongoing"</formula>
    </cfRule>
  </conditionalFormatting>
  <conditionalFormatting sqref="C35">
    <cfRule type="expression" dxfId="417" priority="41" stopIfTrue="1">
      <formula>$D35="Done"</formula>
    </cfRule>
    <cfRule type="expression" dxfId="416" priority="42" stopIfTrue="1">
      <formula>$D35="Ongoing"</formula>
    </cfRule>
  </conditionalFormatting>
  <conditionalFormatting sqref="C20">
    <cfRule type="expression" dxfId="415" priority="39" stopIfTrue="1">
      <formula>$D20="Done"</formula>
    </cfRule>
    <cfRule type="expression" dxfId="414" priority="40" stopIfTrue="1">
      <formula>$D20="Ongoing"</formula>
    </cfRule>
  </conditionalFormatting>
  <conditionalFormatting sqref="C21">
    <cfRule type="expression" dxfId="413" priority="37" stopIfTrue="1">
      <formula>$D21="Done"</formula>
    </cfRule>
    <cfRule type="expression" dxfId="412" priority="38" stopIfTrue="1">
      <formula>$D21="Ongoing"</formula>
    </cfRule>
  </conditionalFormatting>
  <conditionalFormatting sqref="C22">
    <cfRule type="expression" dxfId="411" priority="35" stopIfTrue="1">
      <formula>$D22="Done"</formula>
    </cfRule>
    <cfRule type="expression" dxfId="410" priority="36" stopIfTrue="1">
      <formula>$D22="Ongoing"</formula>
    </cfRule>
  </conditionalFormatting>
  <conditionalFormatting sqref="C39:C42">
    <cfRule type="expression" dxfId="409" priority="33" stopIfTrue="1">
      <formula>$D39="Done"</formula>
    </cfRule>
    <cfRule type="expression" dxfId="408" priority="34" stopIfTrue="1">
      <formula>$D39="Ongoing"</formula>
    </cfRule>
  </conditionalFormatting>
  <conditionalFormatting sqref="C39:C42">
    <cfRule type="expression" dxfId="407" priority="31" stopIfTrue="1">
      <formula>$D39="Done"</formula>
    </cfRule>
    <cfRule type="expression" dxfId="406" priority="32" stopIfTrue="1">
      <formula>$D39="Ongoing"</formula>
    </cfRule>
  </conditionalFormatting>
  <conditionalFormatting sqref="C40">
    <cfRule type="expression" dxfId="405" priority="29" stopIfTrue="1">
      <formula>$D40="Done"</formula>
    </cfRule>
    <cfRule type="expression" dxfId="404" priority="30" stopIfTrue="1">
      <formula>$D40="Ongoing"</formula>
    </cfRule>
  </conditionalFormatting>
  <conditionalFormatting sqref="C44:C47">
    <cfRule type="expression" dxfId="403" priority="27" stopIfTrue="1">
      <formula>$D44="Done"</formula>
    </cfRule>
    <cfRule type="expression" dxfId="402" priority="28" stopIfTrue="1">
      <formula>$D44="Ongoing"</formula>
    </cfRule>
  </conditionalFormatting>
  <conditionalFormatting sqref="C44:C47">
    <cfRule type="expression" dxfId="401" priority="25" stopIfTrue="1">
      <formula>$D44="Done"</formula>
    </cfRule>
    <cfRule type="expression" dxfId="400" priority="26" stopIfTrue="1">
      <formula>$D44="Ongoing"</formula>
    </cfRule>
  </conditionalFormatting>
  <conditionalFormatting sqref="C45">
    <cfRule type="expression" dxfId="399" priority="23" stopIfTrue="1">
      <formula>$D45="Done"</formula>
    </cfRule>
    <cfRule type="expression" dxfId="398" priority="24" stopIfTrue="1">
      <formula>$D45="Ongoing"</formula>
    </cfRule>
  </conditionalFormatting>
  <conditionalFormatting sqref="F19:F38 F43">
    <cfRule type="expression" dxfId="397" priority="19" stopIfTrue="1">
      <formula>$D19="Done"</formula>
    </cfRule>
    <cfRule type="expression" dxfId="396" priority="20" stopIfTrue="1">
      <formula>$D19="Ongoing"</formula>
    </cfRule>
  </conditionalFormatting>
  <conditionalFormatting sqref="F15:F18">
    <cfRule type="expression" dxfId="395" priority="21" stopIfTrue="1">
      <formula>$D15="Done"</formula>
    </cfRule>
    <cfRule type="expression" dxfId="394" priority="22" stopIfTrue="1">
      <formula>$D15="Ongoing"</formula>
    </cfRule>
  </conditionalFormatting>
  <conditionalFormatting sqref="F19:F38 F43">
    <cfRule type="expression" dxfId="393" priority="17" stopIfTrue="1">
      <formula>$D19="Done"</formula>
    </cfRule>
    <cfRule type="expression" dxfId="392" priority="18" stopIfTrue="1">
      <formula>$D19="Ongoing"</formula>
    </cfRule>
  </conditionalFormatting>
  <conditionalFormatting sqref="F15:F18">
    <cfRule type="expression" dxfId="391" priority="15" stopIfTrue="1">
      <formula>$D15="Done"</formula>
    </cfRule>
    <cfRule type="expression" dxfId="390" priority="16" stopIfTrue="1">
      <formula>$D15="Ongoing"</formula>
    </cfRule>
  </conditionalFormatting>
  <conditionalFormatting sqref="F35">
    <cfRule type="expression" dxfId="389" priority="13" stopIfTrue="1">
      <formula>$D35="Done"</formula>
    </cfRule>
    <cfRule type="expression" dxfId="388" priority="14" stopIfTrue="1">
      <formula>$D35="Ongoing"</formula>
    </cfRule>
  </conditionalFormatting>
  <conditionalFormatting sqref="F39:F42">
    <cfRule type="expression" dxfId="387" priority="11" stopIfTrue="1">
      <formula>$D39="Done"</formula>
    </cfRule>
    <cfRule type="expression" dxfId="386" priority="12" stopIfTrue="1">
      <formula>$D39="Ongoing"</formula>
    </cfRule>
  </conditionalFormatting>
  <conditionalFormatting sqref="F39:F42">
    <cfRule type="expression" dxfId="385" priority="9" stopIfTrue="1">
      <formula>$D39="Done"</formula>
    </cfRule>
    <cfRule type="expression" dxfId="384" priority="10" stopIfTrue="1">
      <formula>$D39="Ongoing"</formula>
    </cfRule>
  </conditionalFormatting>
  <conditionalFormatting sqref="F40">
    <cfRule type="expression" dxfId="383" priority="7" stopIfTrue="1">
      <formula>$D40="Done"</formula>
    </cfRule>
    <cfRule type="expression" dxfId="382" priority="8" stopIfTrue="1">
      <formula>$D40="Ongoing"</formula>
    </cfRule>
  </conditionalFormatting>
  <conditionalFormatting sqref="F44:F47">
    <cfRule type="expression" dxfId="381" priority="5" stopIfTrue="1">
      <formula>$D44="Done"</formula>
    </cfRule>
    <cfRule type="expression" dxfId="380" priority="6" stopIfTrue="1">
      <formula>$D44="Ongoing"</formula>
    </cfRule>
  </conditionalFormatting>
  <conditionalFormatting sqref="F44:F47">
    <cfRule type="expression" dxfId="379" priority="3" stopIfTrue="1">
      <formula>$D44="Done"</formula>
    </cfRule>
    <cfRule type="expression" dxfId="378" priority="4" stopIfTrue="1">
      <formula>$D44="Ongoing"</formula>
    </cfRule>
  </conditionalFormatting>
  <conditionalFormatting sqref="F45">
    <cfRule type="expression" dxfId="377" priority="1" stopIfTrue="1">
      <formula>$D45="Done"</formula>
    </cfRule>
    <cfRule type="expression" dxfId="376" priority="2" stopIfTrue="1">
      <formula>$D45="Ongoing"</formula>
    </cfRule>
  </conditionalFormatting>
  <dataValidations count="1">
    <dataValidation type="list" allowBlank="1" showInputMessage="1" sqref="D3:D8 D15:D72 D74:D77 D79:D82 D84:D87 D89:D92 D94:D97 D99:D102">
      <formula1>"Planned,Ongoing,Done"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01"/>
  <sheetViews>
    <sheetView workbookViewId="0"/>
  </sheetViews>
  <sheetFormatPr defaultRowHeight="15" x14ac:dyDescent="0.25"/>
  <cols>
    <col min="1" max="1" width="37.28515625" bestFit="1" customWidth="1"/>
    <col min="2" max="2" width="7.140625" bestFit="1" customWidth="1"/>
    <col min="3" max="3" width="13.28515625" bestFit="1" customWidth="1"/>
    <col min="4" max="4" width="7.7109375" bestFit="1" customWidth="1"/>
    <col min="5" max="5" width="7.5703125" bestFit="1" customWidth="1"/>
    <col min="6" max="36" width="4.42578125" customWidth="1"/>
  </cols>
  <sheetData>
    <row r="1" spans="1:36" ht="18" x14ac:dyDescent="0.25">
      <c r="A1" s="5">
        <v>3</v>
      </c>
      <c r="B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6" x14ac:dyDescent="0.25">
      <c r="B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6" x14ac:dyDescent="0.25">
      <c r="B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6" x14ac:dyDescent="0.25">
      <c r="B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6" x14ac:dyDescent="0.25">
      <c r="B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6" x14ac:dyDescent="0.25">
      <c r="B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6" x14ac:dyDescent="0.25">
      <c r="B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6" x14ac:dyDescent="0.25">
      <c r="B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6" x14ac:dyDescent="0.25">
      <c r="A9" s="9" t="s">
        <v>24</v>
      </c>
      <c r="B9" s="10">
        <v>30</v>
      </c>
      <c r="C9" s="9"/>
      <c r="D9" s="11"/>
      <c r="E9" s="12" t="s">
        <v>11</v>
      </c>
      <c r="F9" s="12" t="s">
        <v>12</v>
      </c>
      <c r="G9" s="12"/>
      <c r="H9" s="12"/>
      <c r="I9" s="12"/>
      <c r="J9" s="12"/>
      <c r="K9" s="12"/>
      <c r="L9" s="12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x14ac:dyDescent="0.25">
      <c r="A10" s="9" t="s">
        <v>50</v>
      </c>
      <c r="B10" s="10">
        <v>30</v>
      </c>
      <c r="C10" s="9" t="s">
        <v>51</v>
      </c>
      <c r="D10" s="9" t="s">
        <v>13</v>
      </c>
      <c r="E10" s="14">
        <f ca="1">SUM(OFFSET(E14,1,0,Task_Rows3,1))</f>
        <v>290</v>
      </c>
      <c r="F10" s="14">
        <f ca="1">IF(AND(SUM(OFFSET(F14,1,0,Task_Rows3,1))=0),0,SUM(OFFSET(F14,1,0,Task_Rows3,1)))</f>
        <v>0</v>
      </c>
      <c r="G10" s="14" t="str">
        <f t="shared" ref="G10:AD10" ca="1" si="0">IF(AND(SUM(OFFSET(G14,1,0,Task_Rows3,1))=0),"",SUM(OFFSET(G14,1,0,Task_Rows3,1)))</f>
        <v/>
      </c>
      <c r="H10" s="14" t="str">
        <f t="shared" ca="1" si="0"/>
        <v/>
      </c>
      <c r="I10" s="14" t="str">
        <f t="shared" ca="1" si="0"/>
        <v/>
      </c>
      <c r="J10" s="14" t="str">
        <f t="shared" ca="1" si="0"/>
        <v/>
      </c>
      <c r="K10" s="14" t="str">
        <f t="shared" ca="1" si="0"/>
        <v/>
      </c>
      <c r="L10" s="14" t="str">
        <f t="shared" ca="1" si="0"/>
        <v/>
      </c>
      <c r="M10" s="14" t="str">
        <f t="shared" ca="1" si="0"/>
        <v/>
      </c>
      <c r="N10" s="14" t="str">
        <f t="shared" ca="1" si="0"/>
        <v/>
      </c>
      <c r="O10" s="14" t="str">
        <f t="shared" ca="1" si="0"/>
        <v/>
      </c>
      <c r="P10" s="14" t="str">
        <f t="shared" ca="1" si="0"/>
        <v/>
      </c>
      <c r="Q10" s="14" t="str">
        <f t="shared" ca="1" si="0"/>
        <v/>
      </c>
      <c r="R10" s="14" t="str">
        <f t="shared" ca="1" si="0"/>
        <v/>
      </c>
      <c r="S10" s="14" t="str">
        <f t="shared" ca="1" si="0"/>
        <v/>
      </c>
      <c r="T10" s="14" t="str">
        <f t="shared" ca="1" si="0"/>
        <v/>
      </c>
      <c r="U10" s="14" t="str">
        <f t="shared" ca="1" si="0"/>
        <v/>
      </c>
      <c r="V10" s="14" t="str">
        <f t="shared" ca="1" si="0"/>
        <v/>
      </c>
      <c r="W10" s="14" t="str">
        <f t="shared" ca="1" si="0"/>
        <v/>
      </c>
      <c r="X10" s="14" t="str">
        <f t="shared" ca="1" si="0"/>
        <v/>
      </c>
      <c r="Y10" s="14" t="str">
        <f t="shared" ca="1" si="0"/>
        <v/>
      </c>
      <c r="Z10" s="14" t="str">
        <f t="shared" ca="1" si="0"/>
        <v/>
      </c>
      <c r="AA10" s="14" t="str">
        <f t="shared" ca="1" si="0"/>
        <v/>
      </c>
      <c r="AB10" s="14" t="str">
        <f t="shared" ca="1" si="0"/>
        <v/>
      </c>
      <c r="AC10" s="14" t="str">
        <f t="shared" ca="1" si="0"/>
        <v/>
      </c>
      <c r="AD10" s="14" t="str">
        <f t="shared" ca="1" si="0"/>
        <v/>
      </c>
      <c r="AE10" s="14" t="str">
        <f ca="1">IF(AND(SUM(OFFSET(AE14,1,0,Task_Rows3,1))=0),"",SUM(OFFSET(AE14,1,0,Task_Rows3,1)))</f>
        <v/>
      </c>
      <c r="AF10" s="14"/>
      <c r="AG10" s="14"/>
      <c r="AH10" s="14"/>
      <c r="AI10" s="14"/>
      <c r="AJ10" s="14"/>
    </row>
    <row r="11" spans="1:36" x14ac:dyDescent="0.25">
      <c r="A11" t="s">
        <v>46</v>
      </c>
      <c r="B11" s="8">
        <f>IF(COUNTA(A15:A244)=0,1,COUNTA(A15:A244))</f>
        <v>27</v>
      </c>
      <c r="C11" t="s">
        <v>47</v>
      </c>
      <c r="D11" s="8">
        <f ca="1">IF(COUNTIF(F10:AD10,"&gt;0")=0,1,COUNTIF(F10:AD10,"&gt;0"))</f>
        <v>1</v>
      </c>
      <c r="E11" s="8"/>
      <c r="F11" s="8">
        <f ca="1">IF(F14="","",$E10-$E10/($B9-1)*(F14-1))</f>
        <v>290</v>
      </c>
      <c r="G11" s="8">
        <f t="shared" ref="G11:AD11" ca="1" si="1">IF(G14="","",Total_Effort3-Total_Effort3/(Implementation_Days3)*(G14-1))</f>
        <v>280.33333333333331</v>
      </c>
      <c r="H11" s="8">
        <f t="shared" ca="1" si="1"/>
        <v>270.66666666666669</v>
      </c>
      <c r="I11" s="8">
        <f t="shared" ca="1" si="1"/>
        <v>261</v>
      </c>
      <c r="J11" s="8">
        <f t="shared" ca="1" si="1"/>
        <v>251.33333333333334</v>
      </c>
      <c r="K11" s="8">
        <f t="shared" ca="1" si="1"/>
        <v>241.66666666666669</v>
      </c>
      <c r="L11" s="8">
        <f t="shared" ca="1" si="1"/>
        <v>232</v>
      </c>
      <c r="M11" s="8">
        <f t="shared" ca="1" si="1"/>
        <v>222.33333333333334</v>
      </c>
      <c r="N11" s="8">
        <f t="shared" ca="1" si="1"/>
        <v>212.66666666666669</v>
      </c>
      <c r="O11" s="8">
        <f t="shared" ca="1" si="1"/>
        <v>203</v>
      </c>
      <c r="P11" s="8">
        <f t="shared" ca="1" si="1"/>
        <v>193.33333333333334</v>
      </c>
      <c r="Q11" s="8">
        <f t="shared" ca="1" si="1"/>
        <v>183.66666666666669</v>
      </c>
      <c r="R11" s="8">
        <f t="shared" ca="1" si="1"/>
        <v>174</v>
      </c>
      <c r="S11" s="8">
        <f t="shared" ca="1" si="1"/>
        <v>164.33333333333334</v>
      </c>
      <c r="T11" s="8">
        <f t="shared" ca="1" si="1"/>
        <v>154.66666666666669</v>
      </c>
      <c r="U11" s="8">
        <f t="shared" ca="1" si="1"/>
        <v>145</v>
      </c>
      <c r="V11" s="8">
        <f t="shared" ca="1" si="1"/>
        <v>135.33333333333334</v>
      </c>
      <c r="W11" s="8">
        <f t="shared" ca="1" si="1"/>
        <v>125.66666666666669</v>
      </c>
      <c r="X11" s="8">
        <f t="shared" ca="1" si="1"/>
        <v>116</v>
      </c>
      <c r="Y11" s="8">
        <f t="shared" ca="1" si="1"/>
        <v>106.33333333333334</v>
      </c>
      <c r="Z11" s="8">
        <f t="shared" ca="1" si="1"/>
        <v>96.666666666666686</v>
      </c>
      <c r="AA11" s="8">
        <f t="shared" ca="1" si="1"/>
        <v>87</v>
      </c>
      <c r="AB11" s="8">
        <f t="shared" ca="1" si="1"/>
        <v>77.333333333333343</v>
      </c>
      <c r="AC11" s="8">
        <f t="shared" ca="1" si="1"/>
        <v>67.666666666666686</v>
      </c>
      <c r="AD11" s="8">
        <f t="shared" ca="1" si="1"/>
        <v>58</v>
      </c>
      <c r="AE11" s="8">
        <f ca="1">IF(AE14="","",Total_Effort3-Total_Effort3/(Implementation_Days3)*(AE14-1))</f>
        <v>48.333333333333343</v>
      </c>
      <c r="AF11" s="8">
        <f ca="1">IF(AF14="","",Total_Effort3-Total_Effort3/(Implementation_Days3)*(AF14-1))</f>
        <v>38.666666666666686</v>
      </c>
      <c r="AG11" s="8">
        <f ca="1">IF(AG14="","",Total_Effort3-Total_Effort3/(Implementation_Days3)*(AG14-1))</f>
        <v>29</v>
      </c>
      <c r="AH11" s="8">
        <f ca="1">IF(AH14="","",Total_Effort3-Total_Effort3/(Implementation_Days3)*(AH14-1))</f>
        <v>19.333333333333371</v>
      </c>
      <c r="AI11" s="8">
        <f ca="1">IF(AI14="","",Total_Effort3-Total_Effort3/(Implementation_Days3)*(AI14-1))</f>
        <v>9.6666666666666856</v>
      </c>
      <c r="AJ11" s="8"/>
    </row>
    <row r="12" spans="1:36" x14ac:dyDescent="0.25">
      <c r="A12" s="41" t="s">
        <v>48</v>
      </c>
      <c r="C12" t="s">
        <v>49</v>
      </c>
      <c r="D12" s="8"/>
      <c r="E12" s="8"/>
      <c r="F12" s="8">
        <f t="shared" ref="F12:AD12" ca="1" si="2">IF(TREND(OFFSET($F10,0,Done_Days3-Trend_Days3,1,Trend_Days3),OFFSET($F13,0,Done_Days3-Trend_Days3,1,Trend_Days3),F13)&lt;0,"",TREND(OFFSET($F10,0,Done_Days3-Trend_Days3,1,Trend_Days3),OFFSET($F13,0,Done_Days3-Trend_Days3,1,Trend_Days3),F13))</f>
        <v>0</v>
      </c>
      <c r="G12" s="8">
        <f t="shared" ca="1" si="2"/>
        <v>0</v>
      </c>
      <c r="H12" s="8">
        <f t="shared" ca="1" si="2"/>
        <v>0</v>
      </c>
      <c r="I12" s="8">
        <f t="shared" ca="1" si="2"/>
        <v>0</v>
      </c>
      <c r="J12" s="8">
        <f t="shared" ca="1" si="2"/>
        <v>0</v>
      </c>
      <c r="K12" s="8">
        <f t="shared" ca="1" si="2"/>
        <v>0</v>
      </c>
      <c r="L12" s="8">
        <f t="shared" ca="1" si="2"/>
        <v>0</v>
      </c>
      <c r="M12" s="8">
        <f t="shared" ca="1" si="2"/>
        <v>0</v>
      </c>
      <c r="N12" s="8">
        <f t="shared" ca="1" si="2"/>
        <v>0</v>
      </c>
      <c r="O12" s="8">
        <f t="shared" ca="1" si="2"/>
        <v>0</v>
      </c>
      <c r="P12" s="8">
        <f t="shared" ca="1" si="2"/>
        <v>0</v>
      </c>
      <c r="Q12" s="8">
        <f t="shared" ca="1" si="2"/>
        <v>0</v>
      </c>
      <c r="R12" s="8">
        <f t="shared" ca="1" si="2"/>
        <v>0</v>
      </c>
      <c r="S12" s="8">
        <f t="shared" ca="1" si="2"/>
        <v>0</v>
      </c>
      <c r="T12" s="8">
        <f t="shared" ca="1" si="2"/>
        <v>0</v>
      </c>
      <c r="U12" s="8">
        <f t="shared" ca="1" si="2"/>
        <v>0</v>
      </c>
      <c r="V12" s="8">
        <f t="shared" ca="1" si="2"/>
        <v>0</v>
      </c>
      <c r="W12" s="8">
        <f t="shared" ca="1" si="2"/>
        <v>0</v>
      </c>
      <c r="X12" s="8">
        <f t="shared" ca="1" si="2"/>
        <v>0</v>
      </c>
      <c r="Y12" s="8">
        <f t="shared" ca="1" si="2"/>
        <v>0</v>
      </c>
      <c r="Z12" s="8">
        <f t="shared" ca="1" si="2"/>
        <v>0</v>
      </c>
      <c r="AA12" s="8">
        <f t="shared" ca="1" si="2"/>
        <v>0</v>
      </c>
      <c r="AB12" s="8">
        <f t="shared" ca="1" si="2"/>
        <v>0</v>
      </c>
      <c r="AC12" s="8">
        <f t="shared" ca="1" si="2"/>
        <v>0</v>
      </c>
      <c r="AD12" s="8">
        <f t="shared" ca="1" si="2"/>
        <v>0</v>
      </c>
      <c r="AE12" s="8">
        <f ca="1">IF(TREND(OFFSET($F10,0,Done_Days3-Trend_Days3,1,Trend_Days3),OFFSET($F13,0,Done_Days3-Trend_Days3,1,Trend_Days3),AE13)&lt;0,"",TREND(OFFSET($F10,0,Done_Days3-Trend_Days3,1,Trend_Days3),OFFSET($F13,0,Done_Days3-Trend_Days3,1,Trend_Days3),AE13))</f>
        <v>0</v>
      </c>
      <c r="AF12" s="8">
        <f ca="1">IF(TREND(OFFSET($F10,0,Done_Days3-Trend_Days3,1,Trend_Days3),OFFSET($F13,0,Done_Days3-Trend_Days3,1,Trend_Days3),AF13)&lt;0,"",TREND(OFFSET($F10,0,Done_Days3-Trend_Days3,1,Trend_Days3),OFFSET($F13,0,Done_Days3-Trend_Days3,1,Trend_Days3),AF13))</f>
        <v>0</v>
      </c>
      <c r="AG12" s="8">
        <f ca="1">IF(TREND(OFFSET($F10,0,Done_Days3-Trend_Days3,1,Trend_Days3),OFFSET($F13,0,Done_Days3-Trend_Days3,1,Trend_Days3),AG13)&lt;0,"",TREND(OFFSET($F10,0,Done_Days3-Trend_Days3,1,Trend_Days3),OFFSET($F13,0,Done_Days3-Trend_Days3,1,Trend_Days3),AG13))</f>
        <v>0</v>
      </c>
      <c r="AH12" s="8">
        <f ca="1">IF(TREND(OFFSET($F10,0,Done_Days3-Trend_Days3,1,Trend_Days3),OFFSET($F13,0,Done_Days3-Trend_Days3,1,Trend_Days3),AH13)&lt;0,"",TREND(OFFSET($F10,0,Done_Days3-Trend_Days3,1,Trend_Days3),OFFSET($F13,0,Done_Days3-Trend_Days3,1,Trend_Days3),AH13))</f>
        <v>0</v>
      </c>
      <c r="AI12" s="8">
        <f ca="1">IF(TREND(OFFSET($F10,0,Done_Days3-Trend_Days3,1,Trend_Days3),OFFSET($F13,0,Done_Days3-Trend_Days3,1,Trend_Days3),AI13)&lt;0,"",TREND(OFFSET($F10,0,Done_Days3-Trend_Days3,1,Trend_Days3),OFFSET($F13,0,Done_Days3-Trend_Days3,1,Trend_Days3),AI13))</f>
        <v>0</v>
      </c>
      <c r="AJ12" s="8"/>
    </row>
    <row r="13" spans="1:36" x14ac:dyDescent="0.25">
      <c r="A13" s="41" t="s">
        <v>52</v>
      </c>
      <c r="C13" t="s">
        <v>53</v>
      </c>
      <c r="D13" s="8">
        <f ca="1">IF(Done_Days3&gt;B10,B10,Done_Days3)</f>
        <v>1</v>
      </c>
      <c r="E13" s="8"/>
      <c r="F13" s="8">
        <f ca="1">IF(Done_Days3&gt;E13,E13+1,"")</f>
        <v>1</v>
      </c>
      <c r="G13" s="8">
        <v>2</v>
      </c>
      <c r="H13" s="8">
        <v>3</v>
      </c>
      <c r="I13" s="8">
        <v>4</v>
      </c>
      <c r="J13" s="8">
        <v>5</v>
      </c>
      <c r="K13" s="8">
        <v>6</v>
      </c>
      <c r="L13" s="8">
        <v>7</v>
      </c>
      <c r="M13" s="8">
        <v>8</v>
      </c>
      <c r="N13" s="8">
        <v>9</v>
      </c>
      <c r="O13" s="8">
        <v>10</v>
      </c>
      <c r="P13" s="8">
        <v>11</v>
      </c>
      <c r="Q13" s="8">
        <v>12</v>
      </c>
      <c r="R13" s="8">
        <v>13</v>
      </c>
      <c r="S13" s="8">
        <v>14</v>
      </c>
      <c r="T13" s="8">
        <v>15</v>
      </c>
      <c r="U13" s="8">
        <v>16</v>
      </c>
      <c r="V13" s="8">
        <v>17</v>
      </c>
      <c r="W13" s="8">
        <v>18</v>
      </c>
      <c r="X13" s="8">
        <v>19</v>
      </c>
      <c r="Y13" s="8">
        <v>20</v>
      </c>
      <c r="Z13" s="8">
        <v>21</v>
      </c>
      <c r="AA13" s="8">
        <v>22</v>
      </c>
      <c r="AB13" s="8">
        <v>23</v>
      </c>
      <c r="AC13" s="8">
        <v>24</v>
      </c>
      <c r="AD13" s="8">
        <v>25</v>
      </c>
      <c r="AE13" s="8">
        <v>26</v>
      </c>
      <c r="AF13" s="8">
        <v>27</v>
      </c>
      <c r="AG13" s="8">
        <v>28</v>
      </c>
      <c r="AH13" s="8">
        <v>29</v>
      </c>
      <c r="AI13" s="8">
        <v>30</v>
      </c>
      <c r="AJ13" s="8"/>
    </row>
    <row r="14" spans="1:36" x14ac:dyDescent="0.25">
      <c r="A14" s="9" t="s">
        <v>14</v>
      </c>
      <c r="B14" s="15" t="s">
        <v>25</v>
      </c>
      <c r="C14" s="9" t="s">
        <v>3</v>
      </c>
      <c r="D14" s="9" t="s">
        <v>4</v>
      </c>
      <c r="E14" s="15" t="s">
        <v>15</v>
      </c>
      <c r="F14" s="15">
        <v>1</v>
      </c>
      <c r="G14" s="15">
        <f t="shared" ref="G14:AI14" si="3">IF($B$9&gt;F14,F14+1,"")</f>
        <v>2</v>
      </c>
      <c r="H14" s="15">
        <f t="shared" si="3"/>
        <v>3</v>
      </c>
      <c r="I14" s="15">
        <f t="shared" si="3"/>
        <v>4</v>
      </c>
      <c r="J14" s="15">
        <f t="shared" si="3"/>
        <v>5</v>
      </c>
      <c r="K14" s="15">
        <f t="shared" si="3"/>
        <v>6</v>
      </c>
      <c r="L14" s="15">
        <f t="shared" si="3"/>
        <v>7</v>
      </c>
      <c r="M14" s="15">
        <f t="shared" si="3"/>
        <v>8</v>
      </c>
      <c r="N14" s="15">
        <f t="shared" si="3"/>
        <v>9</v>
      </c>
      <c r="O14" s="15">
        <f t="shared" si="3"/>
        <v>10</v>
      </c>
      <c r="P14" s="15">
        <f t="shared" si="3"/>
        <v>11</v>
      </c>
      <c r="Q14" s="15">
        <f t="shared" si="3"/>
        <v>12</v>
      </c>
      <c r="R14" s="15">
        <f t="shared" si="3"/>
        <v>13</v>
      </c>
      <c r="S14" s="15">
        <f t="shared" si="3"/>
        <v>14</v>
      </c>
      <c r="T14" s="15">
        <f t="shared" si="3"/>
        <v>15</v>
      </c>
      <c r="U14" s="15">
        <f t="shared" si="3"/>
        <v>16</v>
      </c>
      <c r="V14" s="15">
        <f t="shared" si="3"/>
        <v>17</v>
      </c>
      <c r="W14" s="15">
        <f t="shared" si="3"/>
        <v>18</v>
      </c>
      <c r="X14" s="15">
        <f t="shared" si="3"/>
        <v>19</v>
      </c>
      <c r="Y14" s="15">
        <f t="shared" si="3"/>
        <v>20</v>
      </c>
      <c r="Z14" s="15">
        <f t="shared" si="3"/>
        <v>21</v>
      </c>
      <c r="AA14" s="15">
        <f t="shared" si="3"/>
        <v>22</v>
      </c>
      <c r="AB14" s="15">
        <f t="shared" si="3"/>
        <v>23</v>
      </c>
      <c r="AC14" s="15">
        <f t="shared" si="3"/>
        <v>24</v>
      </c>
      <c r="AD14" s="15">
        <f t="shared" si="3"/>
        <v>25</v>
      </c>
      <c r="AE14" s="15">
        <f t="shared" si="3"/>
        <v>26</v>
      </c>
      <c r="AF14" s="15">
        <f t="shared" si="3"/>
        <v>27</v>
      </c>
      <c r="AG14" s="15">
        <f t="shared" si="3"/>
        <v>28</v>
      </c>
      <c r="AH14" s="15">
        <f t="shared" si="3"/>
        <v>29</v>
      </c>
      <c r="AI14" s="15">
        <f t="shared" si="3"/>
        <v>30</v>
      </c>
      <c r="AJ14" s="15"/>
    </row>
    <row r="15" spans="1:36" x14ac:dyDescent="0.25">
      <c r="A15" s="16" t="s">
        <v>16</v>
      </c>
      <c r="B15" s="17">
        <v>1</v>
      </c>
      <c r="C15" s="18" t="s">
        <v>22</v>
      </c>
      <c r="D15" s="19" t="s">
        <v>17</v>
      </c>
      <c r="E15" s="20">
        <v>10</v>
      </c>
      <c r="F15" s="20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</row>
    <row r="16" spans="1:36" x14ac:dyDescent="0.25">
      <c r="A16" s="22" t="s">
        <v>18</v>
      </c>
      <c r="B16" s="23">
        <v>1</v>
      </c>
      <c r="C16" s="19" t="s">
        <v>45</v>
      </c>
      <c r="D16" s="19" t="s">
        <v>17</v>
      </c>
      <c r="E16" s="24">
        <v>10</v>
      </c>
      <c r="F16" s="24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</row>
    <row r="17" spans="1:35" x14ac:dyDescent="0.25">
      <c r="A17" s="16" t="s">
        <v>7</v>
      </c>
      <c r="B17" s="23">
        <v>1</v>
      </c>
      <c r="C17" s="19" t="s">
        <v>44</v>
      </c>
      <c r="D17" s="19" t="s">
        <v>17</v>
      </c>
      <c r="E17" s="24">
        <v>20</v>
      </c>
      <c r="F17" s="24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</row>
    <row r="18" spans="1:35" x14ac:dyDescent="0.25">
      <c r="A18" s="4" t="s">
        <v>37</v>
      </c>
      <c r="B18" s="23"/>
      <c r="C18" s="19"/>
      <c r="D18" s="19"/>
      <c r="E18" s="24"/>
      <c r="F18" s="24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</row>
    <row r="19" spans="1:35" x14ac:dyDescent="0.25">
      <c r="A19" s="25" t="s">
        <v>19</v>
      </c>
      <c r="B19" s="23">
        <v>2</v>
      </c>
      <c r="C19" s="19" t="s">
        <v>44</v>
      </c>
      <c r="D19" s="19" t="s">
        <v>17</v>
      </c>
      <c r="E19" s="27">
        <v>5</v>
      </c>
      <c r="F19" s="24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</row>
    <row r="20" spans="1:35" x14ac:dyDescent="0.25">
      <c r="A20" s="26" t="s">
        <v>20</v>
      </c>
      <c r="B20" s="17">
        <v>3</v>
      </c>
      <c r="C20" s="19" t="s">
        <v>45</v>
      </c>
      <c r="D20" s="19" t="s">
        <v>17</v>
      </c>
      <c r="E20" s="28">
        <v>10</v>
      </c>
      <c r="F20" s="17"/>
      <c r="G20" s="38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</row>
    <row r="21" spans="1:35" x14ac:dyDescent="0.25">
      <c r="A21" s="25" t="s">
        <v>21</v>
      </c>
      <c r="B21" s="23">
        <v>4</v>
      </c>
      <c r="C21" s="19" t="s">
        <v>22</v>
      </c>
      <c r="D21" s="19" t="s">
        <v>17</v>
      </c>
      <c r="E21" s="28">
        <v>30</v>
      </c>
      <c r="F21" s="23"/>
      <c r="G21" s="38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1:35" x14ac:dyDescent="0.25">
      <c r="A22" s="25" t="s">
        <v>23</v>
      </c>
      <c r="B22" s="23">
        <v>5</v>
      </c>
      <c r="C22" s="19" t="s">
        <v>44</v>
      </c>
      <c r="D22" s="19" t="s">
        <v>17</v>
      </c>
      <c r="E22" s="29">
        <v>15</v>
      </c>
      <c r="F22" s="23"/>
      <c r="G22" s="38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 x14ac:dyDescent="0.25">
      <c r="A23" s="4" t="s">
        <v>38</v>
      </c>
      <c r="B23" s="23"/>
      <c r="C23" s="19"/>
      <c r="D23" s="19"/>
      <c r="E23" s="23"/>
      <c r="F23" s="23"/>
      <c r="G23" s="38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pans="1:35" x14ac:dyDescent="0.25">
      <c r="A24" s="25" t="s">
        <v>19</v>
      </c>
      <c r="B24" s="17">
        <v>2</v>
      </c>
      <c r="C24" s="18" t="s">
        <v>44</v>
      </c>
      <c r="D24" s="19" t="s">
        <v>17</v>
      </c>
      <c r="E24" s="24">
        <v>5</v>
      </c>
      <c r="F24" s="27"/>
      <c r="G24" s="38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pans="1:35" x14ac:dyDescent="0.25">
      <c r="A25" s="26" t="s">
        <v>20</v>
      </c>
      <c r="B25" s="17">
        <v>3</v>
      </c>
      <c r="C25" s="18" t="s">
        <v>44</v>
      </c>
      <c r="D25" s="19" t="s">
        <v>17</v>
      </c>
      <c r="E25" s="17">
        <v>5</v>
      </c>
      <c r="F25" s="28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5" x14ac:dyDescent="0.25">
      <c r="A26" s="25" t="s">
        <v>21</v>
      </c>
      <c r="B26" s="17">
        <v>6</v>
      </c>
      <c r="C26" s="18" t="s">
        <v>45</v>
      </c>
      <c r="D26" s="19" t="s">
        <v>17</v>
      </c>
      <c r="E26" s="23">
        <v>20</v>
      </c>
      <c r="F26" s="28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5" x14ac:dyDescent="0.25">
      <c r="A27" s="25" t="s">
        <v>23</v>
      </c>
      <c r="B27" s="17">
        <v>7</v>
      </c>
      <c r="C27" s="18" t="s">
        <v>22</v>
      </c>
      <c r="D27" s="19" t="s">
        <v>17</v>
      </c>
      <c r="E27" s="23">
        <v>10</v>
      </c>
      <c r="F27" s="29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5" x14ac:dyDescent="0.25">
      <c r="A28" s="4" t="s">
        <v>39</v>
      </c>
      <c r="B28" s="17"/>
      <c r="C28" s="18"/>
      <c r="D28" s="19"/>
      <c r="E28" s="28"/>
      <c r="F28" s="28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5" x14ac:dyDescent="0.25">
      <c r="A29" s="25" t="s">
        <v>19</v>
      </c>
      <c r="B29" s="17">
        <v>2</v>
      </c>
      <c r="C29" s="18" t="s">
        <v>44</v>
      </c>
      <c r="D29" s="19" t="s">
        <v>17</v>
      </c>
      <c r="E29" s="27">
        <v>5</v>
      </c>
      <c r="F29" s="27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5" x14ac:dyDescent="0.25">
      <c r="A30" s="26" t="s">
        <v>20</v>
      </c>
      <c r="B30" s="17">
        <v>3</v>
      </c>
      <c r="C30" s="18" t="s">
        <v>22</v>
      </c>
      <c r="D30" s="19" t="s">
        <v>17</v>
      </c>
      <c r="E30" s="28">
        <v>10</v>
      </c>
      <c r="F30" s="28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5" x14ac:dyDescent="0.25">
      <c r="A31" s="25" t="s">
        <v>21</v>
      </c>
      <c r="B31" s="17">
        <v>8</v>
      </c>
      <c r="C31" s="18" t="s">
        <v>22</v>
      </c>
      <c r="D31" s="19" t="s">
        <v>17</v>
      </c>
      <c r="E31" s="28">
        <v>30</v>
      </c>
      <c r="F31" s="28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5" x14ac:dyDescent="0.25">
      <c r="A32" s="25" t="s">
        <v>23</v>
      </c>
      <c r="B32" s="17">
        <v>9</v>
      </c>
      <c r="C32" s="18" t="s">
        <v>45</v>
      </c>
      <c r="D32" s="19" t="s">
        <v>17</v>
      </c>
      <c r="E32" s="29">
        <v>15</v>
      </c>
      <c r="F32" s="29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x14ac:dyDescent="0.25">
      <c r="A33" s="4" t="s">
        <v>40</v>
      </c>
      <c r="B33" s="17"/>
      <c r="C33" s="19"/>
      <c r="D33" s="19"/>
      <c r="E33" s="36"/>
      <c r="F33" s="36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x14ac:dyDescent="0.25">
      <c r="A34" s="25" t="s">
        <v>19</v>
      </c>
      <c r="B34" s="17">
        <v>2</v>
      </c>
      <c r="C34" s="18" t="s">
        <v>44</v>
      </c>
      <c r="D34" s="19" t="s">
        <v>17</v>
      </c>
      <c r="E34" s="24">
        <v>5</v>
      </c>
      <c r="F34" s="27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x14ac:dyDescent="0.25">
      <c r="A35" s="26" t="s">
        <v>20</v>
      </c>
      <c r="B35" s="17">
        <v>3</v>
      </c>
      <c r="C35" s="18" t="s">
        <v>45</v>
      </c>
      <c r="D35" s="19" t="s">
        <v>17</v>
      </c>
      <c r="E35" s="17">
        <v>5</v>
      </c>
      <c r="F35" s="28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x14ac:dyDescent="0.25">
      <c r="A36" s="25" t="s">
        <v>21</v>
      </c>
      <c r="B36" s="17">
        <v>10</v>
      </c>
      <c r="C36" s="19" t="s">
        <v>22</v>
      </c>
      <c r="D36" s="19" t="s">
        <v>17</v>
      </c>
      <c r="E36" s="23">
        <v>20</v>
      </c>
      <c r="F36" s="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x14ac:dyDescent="0.25">
      <c r="A37" s="25" t="s">
        <v>23</v>
      </c>
      <c r="B37" s="17">
        <v>11</v>
      </c>
      <c r="C37" s="18" t="s">
        <v>44</v>
      </c>
      <c r="D37" s="19" t="s">
        <v>17</v>
      </c>
      <c r="E37" s="23">
        <v>10</v>
      </c>
      <c r="F37" s="29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x14ac:dyDescent="0.25">
      <c r="A38" s="4" t="s">
        <v>9</v>
      </c>
      <c r="B38" s="40"/>
      <c r="C38" s="32"/>
      <c r="D38" s="19"/>
      <c r="E38" s="31"/>
      <c r="F38" s="31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x14ac:dyDescent="0.25">
      <c r="A39" s="25" t="s">
        <v>19</v>
      </c>
      <c r="B39" s="17">
        <v>2</v>
      </c>
      <c r="C39" s="18" t="s">
        <v>44</v>
      </c>
      <c r="D39" s="19" t="s">
        <v>17</v>
      </c>
      <c r="E39" s="27">
        <v>5</v>
      </c>
      <c r="F39" s="27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x14ac:dyDescent="0.25">
      <c r="A40" s="25" t="s">
        <v>21</v>
      </c>
      <c r="B40" s="17">
        <v>12</v>
      </c>
      <c r="C40" s="18" t="s">
        <v>22</v>
      </c>
      <c r="D40" s="19" t="s">
        <v>17</v>
      </c>
      <c r="E40" s="28">
        <v>30</v>
      </c>
      <c r="F40" s="28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x14ac:dyDescent="0.25">
      <c r="A41" s="25" t="s">
        <v>23</v>
      </c>
      <c r="B41" s="17">
        <v>13</v>
      </c>
      <c r="C41" s="19" t="s">
        <v>45</v>
      </c>
      <c r="D41" s="19" t="s">
        <v>17</v>
      </c>
      <c r="E41" s="29">
        <v>15</v>
      </c>
      <c r="F41" s="28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x14ac:dyDescent="0.25">
      <c r="A42" s="37"/>
      <c r="B42" s="28"/>
      <c r="C42" s="18"/>
      <c r="D42" s="32"/>
      <c r="E42" s="31"/>
      <c r="F42" s="29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x14ac:dyDescent="0.25">
      <c r="A43" s="25"/>
      <c r="B43" s="17"/>
      <c r="C43" s="32"/>
      <c r="D43" s="19"/>
      <c r="E43" s="27"/>
      <c r="F43" s="31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 x14ac:dyDescent="0.25">
      <c r="A44" s="26"/>
      <c r="B44" s="17"/>
      <c r="C44" s="18"/>
      <c r="D44" s="19"/>
      <c r="E44" s="28"/>
      <c r="F44" s="27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x14ac:dyDescent="0.25">
      <c r="A45" s="25"/>
      <c r="B45" s="17"/>
      <c r="C45" s="18"/>
      <c r="D45" s="19"/>
      <c r="E45" s="28"/>
      <c r="F45" s="28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x14ac:dyDescent="0.25">
      <c r="A46" s="25"/>
      <c r="B46" s="17"/>
      <c r="C46" s="19"/>
      <c r="D46" s="19"/>
      <c r="E46" s="29"/>
      <c r="F46" s="28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x14ac:dyDescent="0.25">
      <c r="A47" s="37"/>
      <c r="B47" s="28"/>
      <c r="C47" s="18"/>
      <c r="D47" s="32"/>
      <c r="E47" s="30"/>
      <c r="F47" s="29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x14ac:dyDescent="0.25">
      <c r="A48" s="25"/>
      <c r="B48" s="17"/>
      <c r="C48" s="18"/>
      <c r="D48" s="19"/>
      <c r="E48" s="27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x14ac:dyDescent="0.25">
      <c r="A49" s="26"/>
      <c r="B49" s="17"/>
      <c r="C49" s="18"/>
      <c r="D49" s="19"/>
      <c r="E49" s="28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x14ac:dyDescent="0.25">
      <c r="A50" s="25"/>
      <c r="B50" s="17"/>
      <c r="C50" s="19"/>
      <c r="D50" s="19"/>
      <c r="E50" s="28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x14ac:dyDescent="0.25">
      <c r="A51" s="25"/>
      <c r="B51" s="17"/>
      <c r="C51" s="18"/>
      <c r="D51" s="19"/>
      <c r="E51" s="29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x14ac:dyDescent="0.25">
      <c r="A52" s="37"/>
      <c r="B52" s="28"/>
      <c r="C52" s="32"/>
      <c r="D52" s="32"/>
      <c r="E52" s="30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x14ac:dyDescent="0.25">
      <c r="A53" s="25"/>
      <c r="B53" s="17"/>
      <c r="C53" s="18"/>
      <c r="D53" s="19"/>
      <c r="E53" s="27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x14ac:dyDescent="0.25">
      <c r="A54" s="26"/>
      <c r="B54" s="17"/>
      <c r="C54" s="18"/>
      <c r="D54" s="19"/>
      <c r="E54" s="28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x14ac:dyDescent="0.25">
      <c r="A55" s="25"/>
      <c r="B55" s="17"/>
      <c r="C55" s="19"/>
      <c r="D55" s="19"/>
      <c r="E55" s="28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x14ac:dyDescent="0.25">
      <c r="A56" s="25"/>
      <c r="B56" s="17"/>
      <c r="C56" s="18"/>
      <c r="D56" s="19"/>
      <c r="E56" s="29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x14ac:dyDescent="0.25">
      <c r="A57" s="38"/>
      <c r="B57" s="28"/>
      <c r="C57" s="34"/>
      <c r="D57" s="32"/>
      <c r="E57" s="30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x14ac:dyDescent="0.25">
      <c r="A58" s="25"/>
      <c r="B58" s="17"/>
      <c r="C58" s="18"/>
      <c r="D58" s="19"/>
      <c r="E58" s="27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x14ac:dyDescent="0.25">
      <c r="A59" s="26"/>
      <c r="B59" s="17"/>
      <c r="C59" s="18"/>
      <c r="D59" s="19"/>
      <c r="E59" s="28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x14ac:dyDescent="0.25">
      <c r="A60" s="25"/>
      <c r="B60" s="17"/>
      <c r="C60" s="19"/>
      <c r="D60" s="19"/>
      <c r="E60" s="28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x14ac:dyDescent="0.25">
      <c r="A61" s="25"/>
      <c r="B61" s="17"/>
      <c r="C61" s="18"/>
      <c r="D61" s="19"/>
      <c r="E61" s="29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x14ac:dyDescent="0.25">
      <c r="A62" s="38"/>
      <c r="B62" s="28"/>
      <c r="C62" s="19"/>
      <c r="D62" s="32"/>
      <c r="E62" s="30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x14ac:dyDescent="0.25">
      <c r="A63" s="25"/>
      <c r="B63" s="17"/>
      <c r="C63" s="18"/>
      <c r="D63" s="19"/>
      <c r="E63" s="27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x14ac:dyDescent="0.25">
      <c r="A64" s="26"/>
      <c r="B64" s="17"/>
      <c r="C64" s="18"/>
      <c r="D64" s="19"/>
      <c r="E64" s="28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x14ac:dyDescent="0.25">
      <c r="A65" s="25"/>
      <c r="B65" s="17"/>
      <c r="C65" s="19"/>
      <c r="D65" s="19"/>
      <c r="E65" s="28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x14ac:dyDescent="0.25">
      <c r="A66" s="25"/>
      <c r="B66" s="17"/>
      <c r="C66" s="18"/>
      <c r="D66" s="19"/>
      <c r="E66" s="29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x14ac:dyDescent="0.25">
      <c r="A67" s="38"/>
      <c r="B67" s="28"/>
      <c r="C67" s="34"/>
      <c r="D67" s="32"/>
      <c r="E67" s="30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x14ac:dyDescent="0.25">
      <c r="A68" s="25"/>
      <c r="B68" s="17"/>
      <c r="C68" s="18"/>
      <c r="D68" s="19"/>
      <c r="E68" s="27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x14ac:dyDescent="0.25">
      <c r="A69" s="26"/>
      <c r="B69" s="17"/>
      <c r="C69" s="18"/>
      <c r="D69" s="19"/>
      <c r="E69" s="28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x14ac:dyDescent="0.25">
      <c r="A70" s="25"/>
      <c r="B70" s="17"/>
      <c r="C70" s="19"/>
      <c r="D70" s="19"/>
      <c r="E70" s="28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x14ac:dyDescent="0.25">
      <c r="A71" s="25"/>
      <c r="B71" s="17"/>
      <c r="C71" s="18"/>
      <c r="D71" s="19"/>
      <c r="E71" s="29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x14ac:dyDescent="0.25">
      <c r="A72" s="38"/>
      <c r="B72" s="39"/>
      <c r="C72" s="38"/>
      <c r="D72" s="38"/>
      <c r="E72" s="39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x14ac:dyDescent="0.25">
      <c r="A73" s="25"/>
      <c r="B73" s="17"/>
      <c r="C73" s="18"/>
      <c r="D73" s="19"/>
      <c r="E73" s="27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x14ac:dyDescent="0.25">
      <c r="A74" s="26"/>
      <c r="B74" s="17"/>
      <c r="C74" s="18"/>
      <c r="D74" s="19"/>
      <c r="E74" s="28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x14ac:dyDescent="0.25">
      <c r="A75" s="25"/>
      <c r="B75" s="17"/>
      <c r="C75" s="19"/>
      <c r="D75" s="19"/>
      <c r="E75" s="28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x14ac:dyDescent="0.25">
      <c r="A76" s="25"/>
      <c r="B76" s="17"/>
      <c r="C76" s="18"/>
      <c r="D76" s="19"/>
      <c r="E76" s="29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x14ac:dyDescent="0.25">
      <c r="A77" s="38"/>
      <c r="B77" s="39"/>
      <c r="C77" s="38"/>
      <c r="D77" s="38"/>
      <c r="E77" s="39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x14ac:dyDescent="0.25">
      <c r="A78" s="25"/>
      <c r="B78" s="17"/>
      <c r="C78" s="18"/>
      <c r="D78" s="19"/>
      <c r="E78" s="27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x14ac:dyDescent="0.25">
      <c r="A79" s="26"/>
      <c r="B79" s="17"/>
      <c r="C79" s="18"/>
      <c r="D79" s="19"/>
      <c r="E79" s="28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x14ac:dyDescent="0.25">
      <c r="A80" s="25"/>
      <c r="B80" s="17"/>
      <c r="C80" s="19"/>
      <c r="D80" s="19"/>
      <c r="E80" s="28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 x14ac:dyDescent="0.25">
      <c r="A81" s="25"/>
      <c r="B81" s="17"/>
      <c r="C81" s="18"/>
      <c r="D81" s="19"/>
      <c r="E81" s="29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x14ac:dyDescent="0.25">
      <c r="A82" s="38"/>
      <c r="B82" s="39"/>
      <c r="C82" s="38"/>
      <c r="D82" s="38"/>
      <c r="E82" s="39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x14ac:dyDescent="0.25">
      <c r="A83" s="25"/>
      <c r="B83" s="17"/>
      <c r="C83" s="18"/>
      <c r="D83" s="19"/>
      <c r="E83" s="27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x14ac:dyDescent="0.25">
      <c r="A84" s="26"/>
      <c r="B84" s="17"/>
      <c r="C84" s="18"/>
      <c r="D84" s="19"/>
      <c r="E84" s="28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x14ac:dyDescent="0.25">
      <c r="A85" s="25"/>
      <c r="B85" s="17"/>
      <c r="C85" s="19"/>
      <c r="D85" s="19"/>
      <c r="E85" s="28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x14ac:dyDescent="0.25">
      <c r="A86" s="25"/>
      <c r="B86" s="17"/>
      <c r="C86" s="18"/>
      <c r="D86" s="19"/>
      <c r="E86" s="29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x14ac:dyDescent="0.25">
      <c r="A87" s="38"/>
      <c r="B87" s="39"/>
      <c r="C87" s="38"/>
      <c r="D87" s="38"/>
      <c r="E87" s="39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x14ac:dyDescent="0.25">
      <c r="A88" s="25"/>
      <c r="B88" s="17"/>
      <c r="C88" s="18"/>
      <c r="D88" s="19"/>
      <c r="E88" s="27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x14ac:dyDescent="0.25">
      <c r="A89" s="26"/>
      <c r="B89" s="17"/>
      <c r="C89" s="18"/>
      <c r="D89" s="19"/>
      <c r="E89" s="28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x14ac:dyDescent="0.25">
      <c r="A90" s="25"/>
      <c r="B90" s="17"/>
      <c r="C90" s="19"/>
      <c r="D90" s="19"/>
      <c r="E90" s="28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 x14ac:dyDescent="0.25">
      <c r="A91" s="25"/>
      <c r="B91" s="17"/>
      <c r="C91" s="18"/>
      <c r="D91" s="19"/>
      <c r="E91" s="29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:35" x14ac:dyDescent="0.25">
      <c r="A92" s="38"/>
      <c r="B92" s="39"/>
      <c r="C92" s="38"/>
      <c r="D92" s="38"/>
      <c r="E92" s="39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:35" x14ac:dyDescent="0.25">
      <c r="A93" s="25"/>
      <c r="B93" s="17"/>
      <c r="C93" s="18"/>
      <c r="D93" s="19"/>
      <c r="E93" s="27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:35" x14ac:dyDescent="0.25">
      <c r="A94" s="26"/>
      <c r="B94" s="17"/>
      <c r="C94" s="18"/>
      <c r="D94" s="19"/>
      <c r="E94" s="28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:35" x14ac:dyDescent="0.25">
      <c r="A95" s="25"/>
      <c r="B95" s="17"/>
      <c r="C95" s="19"/>
      <c r="D95" s="19"/>
      <c r="E95" s="28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:35" x14ac:dyDescent="0.25">
      <c r="A96" s="25"/>
      <c r="B96" s="17"/>
      <c r="C96" s="18"/>
      <c r="D96" s="19"/>
      <c r="E96" s="29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:35" x14ac:dyDescent="0.25">
      <c r="A97" s="38"/>
      <c r="B97" s="39"/>
      <c r="C97" s="38"/>
      <c r="D97" s="38"/>
      <c r="E97" s="39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:35" x14ac:dyDescent="0.25">
      <c r="A98" s="25"/>
      <c r="B98" s="17"/>
      <c r="C98" s="18"/>
      <c r="D98" s="19"/>
      <c r="E98" s="27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:35" x14ac:dyDescent="0.25">
      <c r="A99" s="26"/>
      <c r="B99" s="17"/>
      <c r="C99" s="18"/>
      <c r="D99" s="19"/>
      <c r="E99" s="28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:35" x14ac:dyDescent="0.25">
      <c r="A100" s="25"/>
      <c r="B100" s="17"/>
      <c r="C100" s="19"/>
      <c r="D100" s="19"/>
      <c r="E100" s="28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:35" x14ac:dyDescent="0.25">
      <c r="A101" s="25"/>
      <c r="B101" s="17"/>
      <c r="C101" s="18"/>
      <c r="D101" s="19"/>
      <c r="E101" s="29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</sheetData>
  <conditionalFormatting sqref="J15:AD18 G19:AI19 B47 F48:AD59 B52:E52 B57:E57 D62:E62 D67:E67 G25:AI25 H20:AI24 B19:B42 G25:G59 H19:I59 D38:E42 D29:D32 D33:E33 D19:D22 D34:D37 D24:D27 D28:E28 D23:E23 D47:E47 G26:AD47">
    <cfRule type="expression" dxfId="375" priority="417" stopIfTrue="1">
      <formula>$D15="Done"</formula>
    </cfRule>
    <cfRule type="expression" dxfId="374" priority="418" stopIfTrue="1">
      <formula>$D15="Ongoing"</formula>
    </cfRule>
  </conditionalFormatting>
  <conditionalFormatting sqref="A15:E16 D17:D38 B17:C18 E17:E18 G15:AI18">
    <cfRule type="expression" dxfId="373" priority="419" stopIfTrue="1">
      <formula>$D15="Done"</formula>
    </cfRule>
    <cfRule type="expression" dxfId="372" priority="420" stopIfTrue="1">
      <formula>$D15="Ongoing"</formula>
    </cfRule>
  </conditionalFormatting>
  <conditionalFormatting sqref="C62 B47 B52:E52 B57:E57 E62 E67 C67 B19:B42 D38:E42 D29:D32 D33:E33 D19:D22 D34:D37 D24:D27 D28:E28 D23:E23 D47:E47">
    <cfRule type="expression" dxfId="371" priority="415" stopIfTrue="1">
      <formula>$D19="Done"</formula>
    </cfRule>
    <cfRule type="expression" dxfId="370" priority="416" stopIfTrue="1">
      <formula>$D19="Ongoing"</formula>
    </cfRule>
  </conditionalFormatting>
  <conditionalFormatting sqref="A15:E16 D17:D38 B17:C18 E17:E18">
    <cfRule type="expression" dxfId="369" priority="413" stopIfTrue="1">
      <formula>$D15="Done"</formula>
    </cfRule>
    <cfRule type="expression" dxfId="368" priority="414" stopIfTrue="1">
      <formula>$D15="Ongoing"</formula>
    </cfRule>
  </conditionalFormatting>
  <conditionalFormatting sqref="B35 D35">
    <cfRule type="expression" dxfId="367" priority="409" stopIfTrue="1">
      <formula>$D35="Done"</formula>
    </cfRule>
    <cfRule type="expression" dxfId="366" priority="410" stopIfTrue="1">
      <formula>$D35="Ongoing"</formula>
    </cfRule>
  </conditionalFormatting>
  <conditionalFormatting sqref="G19">
    <cfRule type="expression" dxfId="365" priority="407" stopIfTrue="1">
      <formula>$D19="Done"</formula>
    </cfRule>
    <cfRule type="expression" dxfId="364" priority="408" stopIfTrue="1">
      <formula>$D19="Ongoing"</formula>
    </cfRule>
  </conditionalFormatting>
  <conditionalFormatting sqref="G15:G18">
    <cfRule type="expression" dxfId="363" priority="405" stopIfTrue="1">
      <formula>$D15="Done"</formula>
    </cfRule>
    <cfRule type="expression" dxfId="362" priority="406" stopIfTrue="1">
      <formula>$D15="Ongoing"</formula>
    </cfRule>
  </conditionalFormatting>
  <conditionalFormatting sqref="G19">
    <cfRule type="expression" dxfId="361" priority="403" stopIfTrue="1">
      <formula>$D19="Done"</formula>
    </cfRule>
    <cfRule type="expression" dxfId="360" priority="404" stopIfTrue="1">
      <formula>$D19="Ongoing"</formula>
    </cfRule>
  </conditionalFormatting>
  <conditionalFormatting sqref="G15:G18">
    <cfRule type="expression" dxfId="359" priority="401" stopIfTrue="1">
      <formula>$D15="Done"</formula>
    </cfRule>
    <cfRule type="expression" dxfId="358" priority="402" stopIfTrue="1">
      <formula>$D15="Ongoing"</formula>
    </cfRule>
  </conditionalFormatting>
  <conditionalFormatting sqref="H15:H18">
    <cfRule type="expression" dxfId="357" priority="397" stopIfTrue="1">
      <formula>$D15="Done"</formula>
    </cfRule>
    <cfRule type="expression" dxfId="356" priority="398" stopIfTrue="1">
      <formula>$D15="Ongoing"</formula>
    </cfRule>
  </conditionalFormatting>
  <conditionalFormatting sqref="H15:H18">
    <cfRule type="expression" dxfId="355" priority="393" stopIfTrue="1">
      <formula>$D15="Done"</formula>
    </cfRule>
    <cfRule type="expression" dxfId="354" priority="394" stopIfTrue="1">
      <formula>$D15="Ongoing"</formula>
    </cfRule>
  </conditionalFormatting>
  <conditionalFormatting sqref="I15:I18">
    <cfRule type="expression" dxfId="353" priority="389" stopIfTrue="1">
      <formula>$D15="Done"</formula>
    </cfRule>
    <cfRule type="expression" dxfId="352" priority="390" stopIfTrue="1">
      <formula>$D15="Ongoing"</formula>
    </cfRule>
  </conditionalFormatting>
  <conditionalFormatting sqref="I15:I18">
    <cfRule type="expression" dxfId="351" priority="385" stopIfTrue="1">
      <formula>$D15="Done"</formula>
    </cfRule>
    <cfRule type="expression" dxfId="350" priority="386" stopIfTrue="1">
      <formula>$D15="Ongoing"</formula>
    </cfRule>
  </conditionalFormatting>
  <conditionalFormatting sqref="J56:J59">
    <cfRule type="expression" dxfId="349" priority="379" stopIfTrue="1">
      <formula>$D56="Done"</formula>
    </cfRule>
    <cfRule type="expression" dxfId="348" priority="380" stopIfTrue="1">
      <formula>$D56="Ongoing"</formula>
    </cfRule>
  </conditionalFormatting>
  <conditionalFormatting sqref="J56:J59">
    <cfRule type="expression" dxfId="347" priority="377" stopIfTrue="1">
      <formula>$D56="Done"</formula>
    </cfRule>
    <cfRule type="expression" dxfId="346" priority="378" stopIfTrue="1">
      <formula>$D56="Ongoing"</formula>
    </cfRule>
  </conditionalFormatting>
  <conditionalFormatting sqref="J56:J59">
    <cfRule type="expression" dxfId="345" priority="375" stopIfTrue="1">
      <formula>$D56="Done"</formula>
    </cfRule>
    <cfRule type="expression" dxfId="344" priority="376" stopIfTrue="1">
      <formula>$D56="Ongoing"</formula>
    </cfRule>
  </conditionalFormatting>
  <conditionalFormatting sqref="J56:J59">
    <cfRule type="expression" dxfId="343" priority="373" stopIfTrue="1">
      <formula>$D56="Done"</formula>
    </cfRule>
    <cfRule type="expression" dxfId="342" priority="374" stopIfTrue="1">
      <formula>$D56="Ongoing"</formula>
    </cfRule>
  </conditionalFormatting>
  <conditionalFormatting sqref="K56:K59">
    <cfRule type="expression" dxfId="341" priority="371" stopIfTrue="1">
      <formula>$D56="Done"</formula>
    </cfRule>
    <cfRule type="expression" dxfId="340" priority="372" stopIfTrue="1">
      <formula>$D56="Ongoing"</formula>
    </cfRule>
  </conditionalFormatting>
  <conditionalFormatting sqref="K56:K59">
    <cfRule type="expression" dxfId="339" priority="369" stopIfTrue="1">
      <formula>$D56="Done"</formula>
    </cfRule>
    <cfRule type="expression" dxfId="338" priority="370" stopIfTrue="1">
      <formula>$D56="Ongoing"</formula>
    </cfRule>
  </conditionalFormatting>
  <conditionalFormatting sqref="K56:K59">
    <cfRule type="expression" dxfId="337" priority="367" stopIfTrue="1">
      <formula>$D56="Done"</formula>
    </cfRule>
    <cfRule type="expression" dxfId="336" priority="368" stopIfTrue="1">
      <formula>$D56="Ongoing"</formula>
    </cfRule>
  </conditionalFormatting>
  <conditionalFormatting sqref="K56:K59">
    <cfRule type="expression" dxfId="335" priority="365" stopIfTrue="1">
      <formula>$D56="Done"</formula>
    </cfRule>
    <cfRule type="expression" dxfId="334" priority="366" stopIfTrue="1">
      <formula>$D56="Ongoing"</formula>
    </cfRule>
  </conditionalFormatting>
  <conditionalFormatting sqref="A19:A22 A36:A37 A39">
    <cfRule type="expression" dxfId="333" priority="363" stopIfTrue="1">
      <formula>$D23="Done"</formula>
    </cfRule>
    <cfRule type="expression" dxfId="332" priority="364" stopIfTrue="1">
      <formula>$D23="Ongoing"</formula>
    </cfRule>
  </conditionalFormatting>
  <conditionalFormatting sqref="A19:A22 A36:A37 A39">
    <cfRule type="expression" dxfId="331" priority="361" stopIfTrue="1">
      <formula>$D23="Done"</formula>
    </cfRule>
    <cfRule type="expression" dxfId="330" priority="362" stopIfTrue="1">
      <formula>$D23="Ongoing"</formula>
    </cfRule>
  </conditionalFormatting>
  <conditionalFormatting sqref="A29 A34 A31:A32">
    <cfRule type="expression" dxfId="329" priority="359" stopIfTrue="1">
      <formula>$D34="Done"</formula>
    </cfRule>
    <cfRule type="expression" dxfId="328" priority="360" stopIfTrue="1">
      <formula>$D34="Ongoing"</formula>
    </cfRule>
  </conditionalFormatting>
  <conditionalFormatting sqref="A29 A34 A31:A32">
    <cfRule type="expression" dxfId="327" priority="357" stopIfTrue="1">
      <formula>$D34="Done"</formula>
    </cfRule>
    <cfRule type="expression" dxfId="326" priority="358" stopIfTrue="1">
      <formula>$D34="Ongoing"</formula>
    </cfRule>
  </conditionalFormatting>
  <conditionalFormatting sqref="A24 A26:A27">
    <cfRule type="expression" dxfId="325" priority="421" stopIfTrue="1">
      <formula>$D29="Done"</formula>
    </cfRule>
    <cfRule type="expression" dxfId="324" priority="422" stopIfTrue="1">
      <formula>$D29="Ongoing"</formula>
    </cfRule>
  </conditionalFormatting>
  <conditionalFormatting sqref="A24 A26:A27">
    <cfRule type="expression" dxfId="323" priority="423" stopIfTrue="1">
      <formula>$D29="Done"</formula>
    </cfRule>
    <cfRule type="expression" dxfId="322" priority="424" stopIfTrue="1">
      <formula>$D29="Ongoing"</formula>
    </cfRule>
  </conditionalFormatting>
  <conditionalFormatting sqref="A25">
    <cfRule type="expression" dxfId="321" priority="349" stopIfTrue="1">
      <formula>$D29="Done"</formula>
    </cfRule>
    <cfRule type="expression" dxfId="320" priority="350" stopIfTrue="1">
      <formula>$D29="Ongoing"</formula>
    </cfRule>
  </conditionalFormatting>
  <conditionalFormatting sqref="A25">
    <cfRule type="expression" dxfId="319" priority="347" stopIfTrue="1">
      <formula>$D29="Done"</formula>
    </cfRule>
    <cfRule type="expression" dxfId="318" priority="348" stopIfTrue="1">
      <formula>$D29="Ongoing"</formula>
    </cfRule>
  </conditionalFormatting>
  <conditionalFormatting sqref="A30">
    <cfRule type="expression" dxfId="317" priority="345" stopIfTrue="1">
      <formula>$D34="Done"</formula>
    </cfRule>
    <cfRule type="expression" dxfId="316" priority="346" stopIfTrue="1">
      <formula>$D34="Ongoing"</formula>
    </cfRule>
  </conditionalFormatting>
  <conditionalFormatting sqref="A30">
    <cfRule type="expression" dxfId="315" priority="343" stopIfTrue="1">
      <formula>$D34="Done"</formula>
    </cfRule>
    <cfRule type="expression" dxfId="314" priority="344" stopIfTrue="1">
      <formula>$D34="Ongoing"</formula>
    </cfRule>
  </conditionalFormatting>
  <conditionalFormatting sqref="A35">
    <cfRule type="expression" dxfId="313" priority="341" stopIfTrue="1">
      <formula>$D39="Done"</formula>
    </cfRule>
    <cfRule type="expression" dxfId="312" priority="342" stopIfTrue="1">
      <formula>$D39="Ongoing"</formula>
    </cfRule>
  </conditionalFormatting>
  <conditionalFormatting sqref="A35">
    <cfRule type="expression" dxfId="311" priority="339" stopIfTrue="1">
      <formula>$D39="Done"</formula>
    </cfRule>
    <cfRule type="expression" dxfId="310" priority="340" stopIfTrue="1">
      <formula>$D39="Ongoing"</formula>
    </cfRule>
  </conditionalFormatting>
  <conditionalFormatting sqref="B43:B46 D43:E46">
    <cfRule type="expression" dxfId="309" priority="297" stopIfTrue="1">
      <formula>$D43="Done"</formula>
    </cfRule>
    <cfRule type="expression" dxfId="308" priority="298" stopIfTrue="1">
      <formula>$D43="Ongoing"</formula>
    </cfRule>
  </conditionalFormatting>
  <conditionalFormatting sqref="D43:D46">
    <cfRule type="expression" dxfId="307" priority="295" stopIfTrue="1">
      <formula>$D43="Done"</formula>
    </cfRule>
    <cfRule type="expression" dxfId="306" priority="296" stopIfTrue="1">
      <formula>$D43="Ongoing"</formula>
    </cfRule>
  </conditionalFormatting>
  <conditionalFormatting sqref="A40:A41">
    <cfRule type="expression" dxfId="305" priority="309" stopIfTrue="1">
      <formula>$D45="Done"</formula>
    </cfRule>
    <cfRule type="expression" dxfId="304" priority="310" stopIfTrue="1">
      <formula>$D45="Ongoing"</formula>
    </cfRule>
  </conditionalFormatting>
  <conditionalFormatting sqref="A40:A41">
    <cfRule type="expression" dxfId="303" priority="307" stopIfTrue="1">
      <formula>$D45="Done"</formula>
    </cfRule>
    <cfRule type="expression" dxfId="302" priority="308" stopIfTrue="1">
      <formula>$D45="Ongoing"</formula>
    </cfRule>
  </conditionalFormatting>
  <conditionalFormatting sqref="B43:B46 D43:E46">
    <cfRule type="expression" dxfId="301" priority="299" stopIfTrue="1">
      <formula>$D43="Done"</formula>
    </cfRule>
    <cfRule type="expression" dxfId="300" priority="300" stopIfTrue="1">
      <formula>$D43="Ongoing"</formula>
    </cfRule>
  </conditionalFormatting>
  <conditionalFormatting sqref="D43:D46">
    <cfRule type="expression" dxfId="299" priority="301" stopIfTrue="1">
      <formula>$D43="Done"</formula>
    </cfRule>
    <cfRule type="expression" dxfId="298" priority="302" stopIfTrue="1">
      <formula>$D43="Ongoing"</formula>
    </cfRule>
  </conditionalFormatting>
  <conditionalFormatting sqref="B44 D44:E44">
    <cfRule type="expression" dxfId="297" priority="293" stopIfTrue="1">
      <formula>$D44="Done"</formula>
    </cfRule>
    <cfRule type="expression" dxfId="296" priority="294" stopIfTrue="1">
      <formula>$D44="Ongoing"</formula>
    </cfRule>
  </conditionalFormatting>
  <conditionalFormatting sqref="A43 A45:A46">
    <cfRule type="expression" dxfId="295" priority="291" stopIfTrue="1">
      <formula>$D48="Done"</formula>
    </cfRule>
    <cfRule type="expression" dxfId="294" priority="292" stopIfTrue="1">
      <formula>$D48="Ongoing"</formula>
    </cfRule>
  </conditionalFormatting>
  <conditionalFormatting sqref="A43 A45:A46">
    <cfRule type="expression" dxfId="293" priority="289" stopIfTrue="1">
      <formula>$D48="Done"</formula>
    </cfRule>
    <cfRule type="expression" dxfId="292" priority="290" stopIfTrue="1">
      <formula>$D48="Ongoing"</formula>
    </cfRule>
  </conditionalFormatting>
  <conditionalFormatting sqref="A44">
    <cfRule type="expression" dxfId="291" priority="287" stopIfTrue="1">
      <formula>$D48="Done"</formula>
    </cfRule>
    <cfRule type="expression" dxfId="290" priority="288" stopIfTrue="1">
      <formula>$D48="Ongoing"</formula>
    </cfRule>
  </conditionalFormatting>
  <conditionalFormatting sqref="A44">
    <cfRule type="expression" dxfId="289" priority="285" stopIfTrue="1">
      <formula>$D48="Done"</formula>
    </cfRule>
    <cfRule type="expression" dxfId="288" priority="286" stopIfTrue="1">
      <formula>$D48="Ongoing"</formula>
    </cfRule>
  </conditionalFormatting>
  <conditionalFormatting sqref="B48:E51">
    <cfRule type="expression" dxfId="287" priority="281" stopIfTrue="1">
      <formula>$D48="Done"</formula>
    </cfRule>
    <cfRule type="expression" dxfId="286" priority="282" stopIfTrue="1">
      <formula>$D48="Ongoing"</formula>
    </cfRule>
  </conditionalFormatting>
  <conditionalFormatting sqref="D48:D51">
    <cfRule type="expression" dxfId="285" priority="283" stopIfTrue="1">
      <formula>$D48="Done"</formula>
    </cfRule>
    <cfRule type="expression" dxfId="284" priority="284" stopIfTrue="1">
      <formula>$D48="Ongoing"</formula>
    </cfRule>
  </conditionalFormatting>
  <conditionalFormatting sqref="B48:E51">
    <cfRule type="expression" dxfId="283" priority="279" stopIfTrue="1">
      <formula>$D48="Done"</formula>
    </cfRule>
    <cfRule type="expression" dxfId="282" priority="280" stopIfTrue="1">
      <formula>$D48="Ongoing"</formula>
    </cfRule>
  </conditionalFormatting>
  <conditionalFormatting sqref="D48:D51">
    <cfRule type="expression" dxfId="281" priority="277" stopIfTrue="1">
      <formula>$D48="Done"</formula>
    </cfRule>
    <cfRule type="expression" dxfId="280" priority="278" stopIfTrue="1">
      <formula>$D48="Ongoing"</formula>
    </cfRule>
  </conditionalFormatting>
  <conditionalFormatting sqref="B49:E49">
    <cfRule type="expression" dxfId="279" priority="275" stopIfTrue="1">
      <formula>$D49="Done"</formula>
    </cfRule>
    <cfRule type="expression" dxfId="278" priority="276" stopIfTrue="1">
      <formula>$D49="Ongoing"</formula>
    </cfRule>
  </conditionalFormatting>
  <conditionalFormatting sqref="A48 A50:A51">
    <cfRule type="expression" dxfId="277" priority="273" stopIfTrue="1">
      <formula>$D53="Done"</formula>
    </cfRule>
    <cfRule type="expression" dxfId="276" priority="274" stopIfTrue="1">
      <formula>$D53="Ongoing"</formula>
    </cfRule>
  </conditionalFormatting>
  <conditionalFormatting sqref="A48 A50:A51">
    <cfRule type="expression" dxfId="275" priority="271" stopIfTrue="1">
      <formula>$D53="Done"</formula>
    </cfRule>
    <cfRule type="expression" dxfId="274" priority="272" stopIfTrue="1">
      <formula>$D53="Ongoing"</formula>
    </cfRule>
  </conditionalFormatting>
  <conditionalFormatting sqref="A49">
    <cfRule type="expression" dxfId="273" priority="269" stopIfTrue="1">
      <formula>$D53="Done"</formula>
    </cfRule>
    <cfRule type="expression" dxfId="272" priority="270" stopIfTrue="1">
      <formula>$D53="Ongoing"</formula>
    </cfRule>
  </conditionalFormatting>
  <conditionalFormatting sqref="A49">
    <cfRule type="expression" dxfId="271" priority="267" stopIfTrue="1">
      <formula>$D53="Done"</formula>
    </cfRule>
    <cfRule type="expression" dxfId="270" priority="268" stopIfTrue="1">
      <formula>$D53="Ongoing"</formula>
    </cfRule>
  </conditionalFormatting>
  <conditionalFormatting sqref="B53:E56">
    <cfRule type="expression" dxfId="269" priority="263" stopIfTrue="1">
      <formula>$D53="Done"</formula>
    </cfRule>
    <cfRule type="expression" dxfId="268" priority="264" stopIfTrue="1">
      <formula>$D53="Ongoing"</formula>
    </cfRule>
  </conditionalFormatting>
  <conditionalFormatting sqref="D53:D56">
    <cfRule type="expression" dxfId="267" priority="265" stopIfTrue="1">
      <formula>$D53="Done"</formula>
    </cfRule>
    <cfRule type="expression" dxfId="266" priority="266" stopIfTrue="1">
      <formula>$D53="Ongoing"</formula>
    </cfRule>
  </conditionalFormatting>
  <conditionalFormatting sqref="B53:E56">
    <cfRule type="expression" dxfId="265" priority="261" stopIfTrue="1">
      <formula>$D53="Done"</formula>
    </cfRule>
    <cfRule type="expression" dxfId="264" priority="262" stopIfTrue="1">
      <formula>$D53="Ongoing"</formula>
    </cfRule>
  </conditionalFormatting>
  <conditionalFormatting sqref="D53:D56">
    <cfRule type="expression" dxfId="263" priority="259" stopIfTrue="1">
      <formula>$D53="Done"</formula>
    </cfRule>
    <cfRule type="expression" dxfId="262" priority="260" stopIfTrue="1">
      <formula>$D53="Ongoing"</formula>
    </cfRule>
  </conditionalFormatting>
  <conditionalFormatting sqref="B54:E54">
    <cfRule type="expression" dxfId="261" priority="257" stopIfTrue="1">
      <formula>$D54="Done"</formula>
    </cfRule>
    <cfRule type="expression" dxfId="260" priority="258" stopIfTrue="1">
      <formula>$D54="Ongoing"</formula>
    </cfRule>
  </conditionalFormatting>
  <conditionalFormatting sqref="A53 A55:A56">
    <cfRule type="expression" dxfId="259" priority="255" stopIfTrue="1">
      <formula>$D58="Done"</formula>
    </cfRule>
    <cfRule type="expression" dxfId="258" priority="256" stopIfTrue="1">
      <formula>$D58="Ongoing"</formula>
    </cfRule>
  </conditionalFormatting>
  <conditionalFormatting sqref="A53 A55:A56">
    <cfRule type="expression" dxfId="257" priority="253" stopIfTrue="1">
      <formula>$D58="Done"</formula>
    </cfRule>
    <cfRule type="expression" dxfId="256" priority="254" stopIfTrue="1">
      <formula>$D58="Ongoing"</formula>
    </cfRule>
  </conditionalFormatting>
  <conditionalFormatting sqref="A54">
    <cfRule type="expression" dxfId="255" priority="251" stopIfTrue="1">
      <formula>$D58="Done"</formula>
    </cfRule>
    <cfRule type="expression" dxfId="254" priority="252" stopIfTrue="1">
      <formula>$D58="Ongoing"</formula>
    </cfRule>
  </conditionalFormatting>
  <conditionalFormatting sqref="A54">
    <cfRule type="expression" dxfId="253" priority="249" stopIfTrue="1">
      <formula>$D58="Done"</formula>
    </cfRule>
    <cfRule type="expression" dxfId="252" priority="250" stopIfTrue="1">
      <formula>$D58="Ongoing"</formula>
    </cfRule>
  </conditionalFormatting>
  <conditionalFormatting sqref="B58:E61">
    <cfRule type="expression" dxfId="251" priority="245" stopIfTrue="1">
      <formula>$D58="Done"</formula>
    </cfRule>
    <cfRule type="expression" dxfId="250" priority="246" stopIfTrue="1">
      <formula>$D58="Ongoing"</formula>
    </cfRule>
  </conditionalFormatting>
  <conditionalFormatting sqref="D58:D61">
    <cfRule type="expression" dxfId="249" priority="247" stopIfTrue="1">
      <formula>$D58="Done"</formula>
    </cfRule>
    <cfRule type="expression" dxfId="248" priority="248" stopIfTrue="1">
      <formula>$D58="Ongoing"</formula>
    </cfRule>
  </conditionalFormatting>
  <conditionalFormatting sqref="B58:E61">
    <cfRule type="expression" dxfId="247" priority="243" stopIfTrue="1">
      <formula>$D58="Done"</formula>
    </cfRule>
    <cfRule type="expression" dxfId="246" priority="244" stopIfTrue="1">
      <formula>$D58="Ongoing"</formula>
    </cfRule>
  </conditionalFormatting>
  <conditionalFormatting sqref="D58:D61">
    <cfRule type="expression" dxfId="245" priority="241" stopIfTrue="1">
      <formula>$D58="Done"</formula>
    </cfRule>
    <cfRule type="expression" dxfId="244" priority="242" stopIfTrue="1">
      <formula>$D58="Ongoing"</formula>
    </cfRule>
  </conditionalFormatting>
  <conditionalFormatting sqref="B59:E59">
    <cfRule type="expression" dxfId="243" priority="239" stopIfTrue="1">
      <formula>$D59="Done"</formula>
    </cfRule>
    <cfRule type="expression" dxfId="242" priority="240" stopIfTrue="1">
      <formula>$D59="Ongoing"</formula>
    </cfRule>
  </conditionalFormatting>
  <conditionalFormatting sqref="A58 A60:A61">
    <cfRule type="expression" dxfId="241" priority="237" stopIfTrue="1">
      <formula>$D63="Done"</formula>
    </cfRule>
    <cfRule type="expression" dxfId="240" priority="238" stopIfTrue="1">
      <formula>$D63="Ongoing"</formula>
    </cfRule>
  </conditionalFormatting>
  <conditionalFormatting sqref="A58 A60:A61">
    <cfRule type="expression" dxfId="239" priority="235" stopIfTrue="1">
      <formula>$D63="Done"</formula>
    </cfRule>
    <cfRule type="expression" dxfId="238" priority="236" stopIfTrue="1">
      <formula>$D63="Ongoing"</formula>
    </cfRule>
  </conditionalFormatting>
  <conditionalFormatting sqref="A59">
    <cfRule type="expression" dxfId="237" priority="233" stopIfTrue="1">
      <formula>$D63="Done"</formula>
    </cfRule>
    <cfRule type="expression" dxfId="236" priority="234" stopIfTrue="1">
      <formula>$D63="Ongoing"</formula>
    </cfRule>
  </conditionalFormatting>
  <conditionalFormatting sqref="A59">
    <cfRule type="expression" dxfId="235" priority="231" stopIfTrue="1">
      <formula>$D63="Done"</formula>
    </cfRule>
    <cfRule type="expression" dxfId="234" priority="232" stopIfTrue="1">
      <formula>$D63="Ongoing"</formula>
    </cfRule>
  </conditionalFormatting>
  <conditionalFormatting sqref="B63:E66">
    <cfRule type="expression" dxfId="233" priority="227" stopIfTrue="1">
      <formula>$D63="Done"</formula>
    </cfRule>
    <cfRule type="expression" dxfId="232" priority="228" stopIfTrue="1">
      <formula>$D63="Ongoing"</formula>
    </cfRule>
  </conditionalFormatting>
  <conditionalFormatting sqref="D63:D66">
    <cfRule type="expression" dxfId="231" priority="229" stopIfTrue="1">
      <formula>$D63="Done"</formula>
    </cfRule>
    <cfRule type="expression" dxfId="230" priority="230" stopIfTrue="1">
      <formula>$D63="Ongoing"</formula>
    </cfRule>
  </conditionalFormatting>
  <conditionalFormatting sqref="B63:E66">
    <cfRule type="expression" dxfId="229" priority="225" stopIfTrue="1">
      <formula>$D63="Done"</formula>
    </cfRule>
    <cfRule type="expression" dxfId="228" priority="226" stopIfTrue="1">
      <formula>$D63="Ongoing"</formula>
    </cfRule>
  </conditionalFormatting>
  <conditionalFormatting sqref="D63:D66">
    <cfRule type="expression" dxfId="227" priority="223" stopIfTrue="1">
      <formula>$D63="Done"</formula>
    </cfRule>
    <cfRule type="expression" dxfId="226" priority="224" stopIfTrue="1">
      <formula>$D63="Ongoing"</formula>
    </cfRule>
  </conditionalFormatting>
  <conditionalFormatting sqref="B64:E64">
    <cfRule type="expression" dxfId="225" priority="221" stopIfTrue="1">
      <formula>$D64="Done"</formula>
    </cfRule>
    <cfRule type="expression" dxfId="224" priority="222" stopIfTrue="1">
      <formula>$D64="Ongoing"</formula>
    </cfRule>
  </conditionalFormatting>
  <conditionalFormatting sqref="A63 A65:A66">
    <cfRule type="expression" dxfId="223" priority="219" stopIfTrue="1">
      <formula>$D68="Done"</formula>
    </cfRule>
    <cfRule type="expression" dxfId="222" priority="220" stopIfTrue="1">
      <formula>$D68="Ongoing"</formula>
    </cfRule>
  </conditionalFormatting>
  <conditionalFormatting sqref="A63 A65:A66">
    <cfRule type="expression" dxfId="221" priority="217" stopIfTrue="1">
      <formula>$D68="Done"</formula>
    </cfRule>
    <cfRule type="expression" dxfId="220" priority="218" stopIfTrue="1">
      <formula>$D68="Ongoing"</formula>
    </cfRule>
  </conditionalFormatting>
  <conditionalFormatting sqref="A64">
    <cfRule type="expression" dxfId="219" priority="215" stopIfTrue="1">
      <formula>$D68="Done"</formula>
    </cfRule>
    <cfRule type="expression" dxfId="218" priority="216" stopIfTrue="1">
      <formula>$D68="Ongoing"</formula>
    </cfRule>
  </conditionalFormatting>
  <conditionalFormatting sqref="A64">
    <cfRule type="expression" dxfId="217" priority="213" stopIfTrue="1">
      <formula>$D68="Done"</formula>
    </cfRule>
    <cfRule type="expression" dxfId="216" priority="214" stopIfTrue="1">
      <formula>$D68="Ongoing"</formula>
    </cfRule>
  </conditionalFormatting>
  <conditionalFormatting sqref="B68:E71">
    <cfRule type="expression" dxfId="215" priority="209" stopIfTrue="1">
      <formula>$D68="Done"</formula>
    </cfRule>
    <cfRule type="expression" dxfId="214" priority="210" stopIfTrue="1">
      <formula>$D68="Ongoing"</formula>
    </cfRule>
  </conditionalFormatting>
  <conditionalFormatting sqref="D68:D71">
    <cfRule type="expression" dxfId="213" priority="211" stopIfTrue="1">
      <formula>$D68="Done"</formula>
    </cfRule>
    <cfRule type="expression" dxfId="212" priority="212" stopIfTrue="1">
      <formula>$D68="Ongoing"</formula>
    </cfRule>
  </conditionalFormatting>
  <conditionalFormatting sqref="B68:E71">
    <cfRule type="expression" dxfId="211" priority="207" stopIfTrue="1">
      <formula>$D68="Done"</formula>
    </cfRule>
    <cfRule type="expression" dxfId="210" priority="208" stopIfTrue="1">
      <formula>$D68="Ongoing"</formula>
    </cfRule>
  </conditionalFormatting>
  <conditionalFormatting sqref="D68:D71">
    <cfRule type="expression" dxfId="209" priority="205" stopIfTrue="1">
      <formula>$D68="Done"</formula>
    </cfRule>
    <cfRule type="expression" dxfId="208" priority="206" stopIfTrue="1">
      <formula>$D68="Ongoing"</formula>
    </cfRule>
  </conditionalFormatting>
  <conditionalFormatting sqref="B69:E69">
    <cfRule type="expression" dxfId="207" priority="203" stopIfTrue="1">
      <formula>$D69="Done"</formula>
    </cfRule>
    <cfRule type="expression" dxfId="206" priority="204" stopIfTrue="1">
      <formula>$D69="Ongoing"</formula>
    </cfRule>
  </conditionalFormatting>
  <conditionalFormatting sqref="A68 A70:A71">
    <cfRule type="expression" dxfId="205" priority="201" stopIfTrue="1">
      <formula>$D73="Done"</formula>
    </cfRule>
    <cfRule type="expression" dxfId="204" priority="202" stopIfTrue="1">
      <formula>$D73="Ongoing"</formula>
    </cfRule>
  </conditionalFormatting>
  <conditionalFormatting sqref="A68 A70:A71">
    <cfRule type="expression" dxfId="203" priority="199" stopIfTrue="1">
      <formula>$D73="Done"</formula>
    </cfRule>
    <cfRule type="expression" dxfId="202" priority="200" stopIfTrue="1">
      <formula>$D73="Ongoing"</formula>
    </cfRule>
  </conditionalFormatting>
  <conditionalFormatting sqref="A69">
    <cfRule type="expression" dxfId="201" priority="197" stopIfTrue="1">
      <formula>$D73="Done"</formula>
    </cfRule>
    <cfRule type="expression" dxfId="200" priority="198" stopIfTrue="1">
      <formula>$D73="Ongoing"</formula>
    </cfRule>
  </conditionalFormatting>
  <conditionalFormatting sqref="A69">
    <cfRule type="expression" dxfId="199" priority="195" stopIfTrue="1">
      <formula>$D73="Done"</formula>
    </cfRule>
    <cfRule type="expression" dxfId="198" priority="196" stopIfTrue="1">
      <formula>$D73="Ongoing"</formula>
    </cfRule>
  </conditionalFormatting>
  <conditionalFormatting sqref="B73:E76">
    <cfRule type="expression" dxfId="197" priority="191" stopIfTrue="1">
      <formula>$D73="Done"</formula>
    </cfRule>
    <cfRule type="expression" dxfId="196" priority="192" stopIfTrue="1">
      <formula>$D73="Ongoing"</formula>
    </cfRule>
  </conditionalFormatting>
  <conditionalFormatting sqref="D73:D76">
    <cfRule type="expression" dxfId="195" priority="193" stopIfTrue="1">
      <formula>$D73="Done"</formula>
    </cfRule>
    <cfRule type="expression" dxfId="194" priority="194" stopIfTrue="1">
      <formula>$D73="Ongoing"</formula>
    </cfRule>
  </conditionalFormatting>
  <conditionalFormatting sqref="B73:E76">
    <cfRule type="expression" dxfId="193" priority="189" stopIfTrue="1">
      <formula>$D73="Done"</formula>
    </cfRule>
    <cfRule type="expression" dxfId="192" priority="190" stopIfTrue="1">
      <formula>$D73="Ongoing"</formula>
    </cfRule>
  </conditionalFormatting>
  <conditionalFormatting sqref="D73:D76">
    <cfRule type="expression" dxfId="191" priority="187" stopIfTrue="1">
      <formula>$D73="Done"</formula>
    </cfRule>
    <cfRule type="expression" dxfId="190" priority="188" stopIfTrue="1">
      <formula>$D73="Ongoing"</formula>
    </cfRule>
  </conditionalFormatting>
  <conditionalFormatting sqref="B74:E74">
    <cfRule type="expression" dxfId="189" priority="185" stopIfTrue="1">
      <formula>$D74="Done"</formula>
    </cfRule>
    <cfRule type="expression" dxfId="188" priority="186" stopIfTrue="1">
      <formula>$D74="Ongoing"</formula>
    </cfRule>
  </conditionalFormatting>
  <conditionalFormatting sqref="A73 A75:A76">
    <cfRule type="expression" dxfId="187" priority="183" stopIfTrue="1">
      <formula>$D78="Done"</formula>
    </cfRule>
    <cfRule type="expression" dxfId="186" priority="184" stopIfTrue="1">
      <formula>$D78="Ongoing"</formula>
    </cfRule>
  </conditionalFormatting>
  <conditionalFormatting sqref="A73 A75:A76">
    <cfRule type="expression" dxfId="185" priority="181" stopIfTrue="1">
      <formula>$D78="Done"</formula>
    </cfRule>
    <cfRule type="expression" dxfId="184" priority="182" stopIfTrue="1">
      <formula>$D78="Ongoing"</formula>
    </cfRule>
  </conditionalFormatting>
  <conditionalFormatting sqref="A74">
    <cfRule type="expression" dxfId="183" priority="179" stopIfTrue="1">
      <formula>$D78="Done"</formula>
    </cfRule>
    <cfRule type="expression" dxfId="182" priority="180" stopIfTrue="1">
      <formula>$D78="Ongoing"</formula>
    </cfRule>
  </conditionalFormatting>
  <conditionalFormatting sqref="A74">
    <cfRule type="expression" dxfId="181" priority="177" stopIfTrue="1">
      <formula>$D78="Done"</formula>
    </cfRule>
    <cfRule type="expression" dxfId="180" priority="178" stopIfTrue="1">
      <formula>$D78="Ongoing"</formula>
    </cfRule>
  </conditionalFormatting>
  <conditionalFormatting sqref="B78:E81">
    <cfRule type="expression" dxfId="179" priority="173" stopIfTrue="1">
      <formula>$D78="Done"</formula>
    </cfRule>
    <cfRule type="expression" dxfId="178" priority="174" stopIfTrue="1">
      <formula>$D78="Ongoing"</formula>
    </cfRule>
  </conditionalFormatting>
  <conditionalFormatting sqref="D78:D81">
    <cfRule type="expression" dxfId="177" priority="175" stopIfTrue="1">
      <formula>$D78="Done"</formula>
    </cfRule>
    <cfRule type="expression" dxfId="176" priority="176" stopIfTrue="1">
      <formula>$D78="Ongoing"</formula>
    </cfRule>
  </conditionalFormatting>
  <conditionalFormatting sqref="B78:E81">
    <cfRule type="expression" dxfId="175" priority="171" stopIfTrue="1">
      <formula>$D78="Done"</formula>
    </cfRule>
    <cfRule type="expression" dxfId="174" priority="172" stopIfTrue="1">
      <formula>$D78="Ongoing"</formula>
    </cfRule>
  </conditionalFormatting>
  <conditionalFormatting sqref="D78:D81">
    <cfRule type="expression" dxfId="173" priority="169" stopIfTrue="1">
      <formula>$D78="Done"</formula>
    </cfRule>
    <cfRule type="expression" dxfId="172" priority="170" stopIfTrue="1">
      <formula>$D78="Ongoing"</formula>
    </cfRule>
  </conditionalFormatting>
  <conditionalFormatting sqref="B79:E79">
    <cfRule type="expression" dxfId="171" priority="167" stopIfTrue="1">
      <formula>$D79="Done"</formula>
    </cfRule>
    <cfRule type="expression" dxfId="170" priority="168" stopIfTrue="1">
      <formula>$D79="Ongoing"</formula>
    </cfRule>
  </conditionalFormatting>
  <conditionalFormatting sqref="A78 A80:A81">
    <cfRule type="expression" dxfId="169" priority="165" stopIfTrue="1">
      <formula>$D83="Done"</formula>
    </cfRule>
    <cfRule type="expression" dxfId="168" priority="166" stopIfTrue="1">
      <formula>$D83="Ongoing"</formula>
    </cfRule>
  </conditionalFormatting>
  <conditionalFormatting sqref="A78 A80:A81">
    <cfRule type="expression" dxfId="167" priority="163" stopIfTrue="1">
      <formula>$D83="Done"</formula>
    </cfRule>
    <cfRule type="expression" dxfId="166" priority="164" stopIfTrue="1">
      <formula>$D83="Ongoing"</formula>
    </cfRule>
  </conditionalFormatting>
  <conditionalFormatting sqref="A79">
    <cfRule type="expression" dxfId="165" priority="161" stopIfTrue="1">
      <formula>$D83="Done"</formula>
    </cfRule>
    <cfRule type="expression" dxfId="164" priority="162" stopIfTrue="1">
      <formula>$D83="Ongoing"</formula>
    </cfRule>
  </conditionalFormatting>
  <conditionalFormatting sqref="A79">
    <cfRule type="expression" dxfId="163" priority="159" stopIfTrue="1">
      <formula>$D83="Done"</formula>
    </cfRule>
    <cfRule type="expression" dxfId="162" priority="160" stopIfTrue="1">
      <formula>$D83="Ongoing"</formula>
    </cfRule>
  </conditionalFormatting>
  <conditionalFormatting sqref="B83:E86">
    <cfRule type="expression" dxfId="161" priority="155" stopIfTrue="1">
      <formula>$D83="Done"</formula>
    </cfRule>
    <cfRule type="expression" dxfId="160" priority="156" stopIfTrue="1">
      <formula>$D83="Ongoing"</formula>
    </cfRule>
  </conditionalFormatting>
  <conditionalFormatting sqref="D83:D86">
    <cfRule type="expression" dxfId="159" priority="157" stopIfTrue="1">
      <formula>$D83="Done"</formula>
    </cfRule>
    <cfRule type="expression" dxfId="158" priority="158" stopIfTrue="1">
      <formula>$D83="Ongoing"</formula>
    </cfRule>
  </conditionalFormatting>
  <conditionalFormatting sqref="B83:E86">
    <cfRule type="expression" dxfId="157" priority="153" stopIfTrue="1">
      <formula>$D83="Done"</formula>
    </cfRule>
    <cfRule type="expression" dxfId="156" priority="154" stopIfTrue="1">
      <formula>$D83="Ongoing"</formula>
    </cfRule>
  </conditionalFormatting>
  <conditionalFormatting sqref="D83:D86">
    <cfRule type="expression" dxfId="155" priority="151" stopIfTrue="1">
      <formula>$D83="Done"</formula>
    </cfRule>
    <cfRule type="expression" dxfId="154" priority="152" stopIfTrue="1">
      <formula>$D83="Ongoing"</formula>
    </cfRule>
  </conditionalFormatting>
  <conditionalFormatting sqref="B84:E84">
    <cfRule type="expression" dxfId="153" priority="149" stopIfTrue="1">
      <formula>$D84="Done"</formula>
    </cfRule>
    <cfRule type="expression" dxfId="152" priority="150" stopIfTrue="1">
      <formula>$D84="Ongoing"</formula>
    </cfRule>
  </conditionalFormatting>
  <conditionalFormatting sqref="A83 A85:A86">
    <cfRule type="expression" dxfId="151" priority="147" stopIfTrue="1">
      <formula>$D88="Done"</formula>
    </cfRule>
    <cfRule type="expression" dxfId="150" priority="148" stopIfTrue="1">
      <formula>$D88="Ongoing"</formula>
    </cfRule>
  </conditionalFormatting>
  <conditionalFormatting sqref="A83 A85:A86">
    <cfRule type="expression" dxfId="149" priority="145" stopIfTrue="1">
      <formula>$D88="Done"</formula>
    </cfRule>
    <cfRule type="expression" dxfId="148" priority="146" stopIfTrue="1">
      <formula>$D88="Ongoing"</formula>
    </cfRule>
  </conditionalFormatting>
  <conditionalFormatting sqref="A84">
    <cfRule type="expression" dxfId="147" priority="143" stopIfTrue="1">
      <formula>$D88="Done"</formula>
    </cfRule>
    <cfRule type="expression" dxfId="146" priority="144" stopIfTrue="1">
      <formula>$D88="Ongoing"</formula>
    </cfRule>
  </conditionalFormatting>
  <conditionalFormatting sqref="A84">
    <cfRule type="expression" dxfId="145" priority="141" stopIfTrue="1">
      <formula>$D88="Done"</formula>
    </cfRule>
    <cfRule type="expression" dxfId="144" priority="142" stopIfTrue="1">
      <formula>$D88="Ongoing"</formula>
    </cfRule>
  </conditionalFormatting>
  <conditionalFormatting sqref="B88:E91">
    <cfRule type="expression" dxfId="143" priority="137" stopIfTrue="1">
      <formula>$D88="Done"</formula>
    </cfRule>
    <cfRule type="expression" dxfId="142" priority="138" stopIfTrue="1">
      <formula>$D88="Ongoing"</formula>
    </cfRule>
  </conditionalFormatting>
  <conditionalFormatting sqref="D88:D91">
    <cfRule type="expression" dxfId="141" priority="139" stopIfTrue="1">
      <formula>$D88="Done"</formula>
    </cfRule>
    <cfRule type="expression" dxfId="140" priority="140" stopIfTrue="1">
      <formula>$D88="Ongoing"</formula>
    </cfRule>
  </conditionalFormatting>
  <conditionalFormatting sqref="B88:E91">
    <cfRule type="expression" dxfId="139" priority="135" stopIfTrue="1">
      <formula>$D88="Done"</formula>
    </cfRule>
    <cfRule type="expression" dxfId="138" priority="136" stopIfTrue="1">
      <formula>$D88="Ongoing"</formula>
    </cfRule>
  </conditionalFormatting>
  <conditionalFormatting sqref="D88:D91">
    <cfRule type="expression" dxfId="137" priority="133" stopIfTrue="1">
      <formula>$D88="Done"</formula>
    </cfRule>
    <cfRule type="expression" dxfId="136" priority="134" stopIfTrue="1">
      <formula>$D88="Ongoing"</formula>
    </cfRule>
  </conditionalFormatting>
  <conditionalFormatting sqref="B89:E89">
    <cfRule type="expression" dxfId="135" priority="131" stopIfTrue="1">
      <formula>$D89="Done"</formula>
    </cfRule>
    <cfRule type="expression" dxfId="134" priority="132" stopIfTrue="1">
      <formula>$D89="Ongoing"</formula>
    </cfRule>
  </conditionalFormatting>
  <conditionalFormatting sqref="A88 A90:A91">
    <cfRule type="expression" dxfId="133" priority="129" stopIfTrue="1">
      <formula>$D93="Done"</formula>
    </cfRule>
    <cfRule type="expression" dxfId="132" priority="130" stopIfTrue="1">
      <formula>$D93="Ongoing"</formula>
    </cfRule>
  </conditionalFormatting>
  <conditionalFormatting sqref="A88 A90:A91">
    <cfRule type="expression" dxfId="131" priority="127" stopIfTrue="1">
      <formula>$D93="Done"</formula>
    </cfRule>
    <cfRule type="expression" dxfId="130" priority="128" stopIfTrue="1">
      <formula>$D93="Ongoing"</formula>
    </cfRule>
  </conditionalFormatting>
  <conditionalFormatting sqref="A89">
    <cfRule type="expression" dxfId="129" priority="125" stopIfTrue="1">
      <formula>$D93="Done"</formula>
    </cfRule>
    <cfRule type="expression" dxfId="128" priority="126" stopIfTrue="1">
      <formula>$D93="Ongoing"</formula>
    </cfRule>
  </conditionalFormatting>
  <conditionalFormatting sqref="A89">
    <cfRule type="expression" dxfId="127" priority="123" stopIfTrue="1">
      <formula>$D93="Done"</formula>
    </cfRule>
    <cfRule type="expression" dxfId="126" priority="124" stopIfTrue="1">
      <formula>$D93="Ongoing"</formula>
    </cfRule>
  </conditionalFormatting>
  <conditionalFormatting sqref="A42">
    <cfRule type="expression" dxfId="125" priority="115" stopIfTrue="1">
      <formula>$D42="Done"</formula>
    </cfRule>
    <cfRule type="expression" dxfId="124" priority="116" stopIfTrue="1">
      <formula>$D42="Ongoing"</formula>
    </cfRule>
  </conditionalFormatting>
  <conditionalFormatting sqref="A42">
    <cfRule type="expression" dxfId="123" priority="117" stopIfTrue="1">
      <formula>$D40="Done"</formula>
    </cfRule>
    <cfRule type="expression" dxfId="122" priority="118" stopIfTrue="1">
      <formula>$D40="Ongoing"</formula>
    </cfRule>
  </conditionalFormatting>
  <conditionalFormatting sqref="A47">
    <cfRule type="expression" dxfId="121" priority="113" stopIfTrue="1">
      <formula>$D47="Done"</formula>
    </cfRule>
    <cfRule type="expression" dxfId="120" priority="114" stopIfTrue="1">
      <formula>$D47="Ongoing"</formula>
    </cfRule>
  </conditionalFormatting>
  <conditionalFormatting sqref="A52">
    <cfRule type="expression" dxfId="119" priority="111" stopIfTrue="1">
      <formula>$D52="Done"</formula>
    </cfRule>
    <cfRule type="expression" dxfId="118" priority="112" stopIfTrue="1">
      <formula>$D52="Ongoing"</formula>
    </cfRule>
  </conditionalFormatting>
  <conditionalFormatting sqref="B93:E96">
    <cfRule type="expression" dxfId="117" priority="107" stopIfTrue="1">
      <formula>$D93="Done"</formula>
    </cfRule>
    <cfRule type="expression" dxfId="116" priority="108" stopIfTrue="1">
      <formula>$D93="Ongoing"</formula>
    </cfRule>
  </conditionalFormatting>
  <conditionalFormatting sqref="D93:D96">
    <cfRule type="expression" dxfId="115" priority="109" stopIfTrue="1">
      <formula>$D93="Done"</formula>
    </cfRule>
    <cfRule type="expression" dxfId="114" priority="110" stopIfTrue="1">
      <formula>$D93="Ongoing"</formula>
    </cfRule>
  </conditionalFormatting>
  <conditionalFormatting sqref="B93:E96">
    <cfRule type="expression" dxfId="113" priority="105" stopIfTrue="1">
      <formula>$D93="Done"</formula>
    </cfRule>
    <cfRule type="expression" dxfId="112" priority="106" stopIfTrue="1">
      <formula>$D93="Ongoing"</formula>
    </cfRule>
  </conditionalFormatting>
  <conditionalFormatting sqref="D93:D96">
    <cfRule type="expression" dxfId="111" priority="103" stopIfTrue="1">
      <formula>$D93="Done"</formula>
    </cfRule>
    <cfRule type="expression" dxfId="110" priority="104" stopIfTrue="1">
      <formula>$D93="Ongoing"</formula>
    </cfRule>
  </conditionalFormatting>
  <conditionalFormatting sqref="B94:E94">
    <cfRule type="expression" dxfId="109" priority="101" stopIfTrue="1">
      <formula>$D94="Done"</formula>
    </cfRule>
    <cfRule type="expression" dxfId="108" priority="102" stopIfTrue="1">
      <formula>$D94="Ongoing"</formula>
    </cfRule>
  </conditionalFormatting>
  <conditionalFormatting sqref="A93 A95:A96">
    <cfRule type="expression" dxfId="107" priority="99" stopIfTrue="1">
      <formula>$D98="Done"</formula>
    </cfRule>
    <cfRule type="expression" dxfId="106" priority="100" stopIfTrue="1">
      <formula>$D98="Ongoing"</formula>
    </cfRule>
  </conditionalFormatting>
  <conditionalFormatting sqref="A93 A95:A96">
    <cfRule type="expression" dxfId="105" priority="97" stopIfTrue="1">
      <formula>$D98="Done"</formula>
    </cfRule>
    <cfRule type="expression" dxfId="104" priority="98" stopIfTrue="1">
      <formula>$D98="Ongoing"</formula>
    </cfRule>
  </conditionalFormatting>
  <conditionalFormatting sqref="A94">
    <cfRule type="expression" dxfId="103" priority="95" stopIfTrue="1">
      <formula>$D98="Done"</formula>
    </cfRule>
    <cfRule type="expression" dxfId="102" priority="96" stopIfTrue="1">
      <formula>$D98="Ongoing"</formula>
    </cfRule>
  </conditionalFormatting>
  <conditionalFormatting sqref="A94">
    <cfRule type="expression" dxfId="101" priority="93" stopIfTrue="1">
      <formula>$D98="Done"</formula>
    </cfRule>
    <cfRule type="expression" dxfId="100" priority="94" stopIfTrue="1">
      <formula>$D98="Ongoing"</formula>
    </cfRule>
  </conditionalFormatting>
  <conditionalFormatting sqref="B98:E101">
    <cfRule type="expression" dxfId="99" priority="89" stopIfTrue="1">
      <formula>$D98="Done"</formula>
    </cfRule>
    <cfRule type="expression" dxfId="98" priority="90" stopIfTrue="1">
      <formula>$D98="Ongoing"</formula>
    </cfRule>
  </conditionalFormatting>
  <conditionalFormatting sqref="D98:D101">
    <cfRule type="expression" dxfId="97" priority="91" stopIfTrue="1">
      <formula>$D98="Done"</formula>
    </cfRule>
    <cfRule type="expression" dxfId="96" priority="92" stopIfTrue="1">
      <formula>$D98="Ongoing"</formula>
    </cfRule>
  </conditionalFormatting>
  <conditionalFormatting sqref="B98:E101">
    <cfRule type="expression" dxfId="95" priority="87" stopIfTrue="1">
      <formula>$D98="Done"</formula>
    </cfRule>
    <cfRule type="expression" dxfId="94" priority="88" stopIfTrue="1">
      <formula>$D98="Ongoing"</formula>
    </cfRule>
  </conditionalFormatting>
  <conditionalFormatting sqref="D98:D101">
    <cfRule type="expression" dxfId="93" priority="85" stopIfTrue="1">
      <formula>$D98="Done"</formula>
    </cfRule>
    <cfRule type="expression" dxfId="92" priority="86" stopIfTrue="1">
      <formula>$D98="Ongoing"</formula>
    </cfRule>
  </conditionalFormatting>
  <conditionalFormatting sqref="B99:E99">
    <cfRule type="expression" dxfId="91" priority="83" stopIfTrue="1">
      <formula>$D99="Done"</formula>
    </cfRule>
    <cfRule type="expression" dxfId="90" priority="84" stopIfTrue="1">
      <formula>$D99="Ongoing"</formula>
    </cfRule>
  </conditionalFormatting>
  <conditionalFormatting sqref="A98 A100:A101">
    <cfRule type="expression" dxfId="89" priority="81" stopIfTrue="1">
      <formula>$D103="Done"</formula>
    </cfRule>
    <cfRule type="expression" dxfId="88" priority="82" stopIfTrue="1">
      <formula>$D103="Ongoing"</formula>
    </cfRule>
  </conditionalFormatting>
  <conditionalFormatting sqref="A98 A100:A101">
    <cfRule type="expression" dxfId="87" priority="79" stopIfTrue="1">
      <formula>$D103="Done"</formula>
    </cfRule>
    <cfRule type="expression" dxfId="86" priority="80" stopIfTrue="1">
      <formula>$D103="Ongoing"</formula>
    </cfRule>
  </conditionalFormatting>
  <conditionalFormatting sqref="A99">
    <cfRule type="expression" dxfId="85" priority="77" stopIfTrue="1">
      <formula>$D103="Done"</formula>
    </cfRule>
    <cfRule type="expression" dxfId="84" priority="78" stopIfTrue="1">
      <formula>$D103="Ongoing"</formula>
    </cfRule>
  </conditionalFormatting>
  <conditionalFormatting sqref="A99">
    <cfRule type="expression" dxfId="83" priority="75" stopIfTrue="1">
      <formula>$D103="Done"</formula>
    </cfRule>
    <cfRule type="expression" dxfId="82" priority="76" stopIfTrue="1">
      <formula>$D103="Ongoing"</formula>
    </cfRule>
  </conditionalFormatting>
  <conditionalFormatting sqref="E34:E37 E24:E27">
    <cfRule type="expression" dxfId="81" priority="69" stopIfTrue="1">
      <formula>$D24="Done"</formula>
    </cfRule>
    <cfRule type="expression" dxfId="80" priority="70" stopIfTrue="1">
      <formula>$D24="Ongoing"</formula>
    </cfRule>
  </conditionalFormatting>
  <conditionalFormatting sqref="E34:E37 E24:E27">
    <cfRule type="expression" dxfId="79" priority="67" stopIfTrue="1">
      <formula>$D24="Done"</formula>
    </cfRule>
    <cfRule type="expression" dxfId="78" priority="68" stopIfTrue="1">
      <formula>$D24="Ongoing"</formula>
    </cfRule>
  </conditionalFormatting>
  <conditionalFormatting sqref="E19:E22">
    <cfRule type="expression" dxfId="77" priority="65" stopIfTrue="1">
      <formula>$D19="Done"</formula>
    </cfRule>
    <cfRule type="expression" dxfId="76" priority="66" stopIfTrue="1">
      <formula>$D19="Ongoing"</formula>
    </cfRule>
  </conditionalFormatting>
  <conditionalFormatting sqref="E19:E22">
    <cfRule type="expression" dxfId="75" priority="63" stopIfTrue="1">
      <formula>$D19="Done"</formula>
    </cfRule>
    <cfRule type="expression" dxfId="74" priority="64" stopIfTrue="1">
      <formula>$D19="Ongoing"</formula>
    </cfRule>
  </conditionalFormatting>
  <conditionalFormatting sqref="E20">
    <cfRule type="expression" dxfId="73" priority="61" stopIfTrue="1">
      <formula>$D20="Done"</formula>
    </cfRule>
    <cfRule type="expression" dxfId="72" priority="62" stopIfTrue="1">
      <formula>$D20="Ongoing"</formula>
    </cfRule>
  </conditionalFormatting>
  <conditionalFormatting sqref="E29:E32">
    <cfRule type="expression" dxfId="71" priority="59" stopIfTrue="1">
      <formula>$D29="Done"</formula>
    </cfRule>
    <cfRule type="expression" dxfId="70" priority="60" stopIfTrue="1">
      <formula>$D29="Ongoing"</formula>
    </cfRule>
  </conditionalFormatting>
  <conditionalFormatting sqref="E29:E32">
    <cfRule type="expression" dxfId="69" priority="57" stopIfTrue="1">
      <formula>$D29="Done"</formula>
    </cfRule>
    <cfRule type="expression" dxfId="68" priority="58" stopIfTrue="1">
      <formula>$D29="Ongoing"</formula>
    </cfRule>
  </conditionalFormatting>
  <conditionalFormatting sqref="E30">
    <cfRule type="expression" dxfId="67" priority="55" stopIfTrue="1">
      <formula>$D30="Done"</formula>
    </cfRule>
    <cfRule type="expression" dxfId="66" priority="56" stopIfTrue="1">
      <formula>$D30="Ongoing"</formula>
    </cfRule>
  </conditionalFormatting>
  <conditionalFormatting sqref="C19:C38 C43">
    <cfRule type="expression" dxfId="65" priority="47" stopIfTrue="1">
      <formula>$D19="Done"</formula>
    </cfRule>
    <cfRule type="expression" dxfId="64" priority="48" stopIfTrue="1">
      <formula>$D19="Ongoing"</formula>
    </cfRule>
  </conditionalFormatting>
  <conditionalFormatting sqref="C19:C38 C43">
    <cfRule type="expression" dxfId="63" priority="45" stopIfTrue="1">
      <formula>$D19="Done"</formula>
    </cfRule>
    <cfRule type="expression" dxfId="62" priority="46" stopIfTrue="1">
      <formula>$D19="Ongoing"</formula>
    </cfRule>
  </conditionalFormatting>
  <conditionalFormatting sqref="C19">
    <cfRule type="expression" dxfId="61" priority="43" stopIfTrue="1">
      <formula>$D19="Done"</formula>
    </cfRule>
    <cfRule type="expression" dxfId="60" priority="44" stopIfTrue="1">
      <formula>$D19="Ongoing"</formula>
    </cfRule>
  </conditionalFormatting>
  <conditionalFormatting sqref="C35">
    <cfRule type="expression" dxfId="59" priority="41" stopIfTrue="1">
      <formula>$D35="Done"</formula>
    </cfRule>
    <cfRule type="expression" dxfId="58" priority="42" stopIfTrue="1">
      <formula>$D35="Ongoing"</formula>
    </cfRule>
  </conditionalFormatting>
  <conditionalFormatting sqref="C20">
    <cfRule type="expression" dxfId="57" priority="39" stopIfTrue="1">
      <formula>$D20="Done"</formula>
    </cfRule>
    <cfRule type="expression" dxfId="56" priority="40" stopIfTrue="1">
      <formula>$D20="Ongoing"</formula>
    </cfRule>
  </conditionalFormatting>
  <conditionalFormatting sqref="C21">
    <cfRule type="expression" dxfId="55" priority="37" stopIfTrue="1">
      <formula>$D21="Done"</formula>
    </cfRule>
    <cfRule type="expression" dxfId="54" priority="38" stopIfTrue="1">
      <formula>$D21="Ongoing"</formula>
    </cfRule>
  </conditionalFormatting>
  <conditionalFormatting sqref="C22">
    <cfRule type="expression" dxfId="53" priority="35" stopIfTrue="1">
      <formula>$D22="Done"</formula>
    </cfRule>
    <cfRule type="expression" dxfId="52" priority="36" stopIfTrue="1">
      <formula>$D22="Ongoing"</formula>
    </cfRule>
  </conditionalFormatting>
  <conditionalFormatting sqref="C39:C42">
    <cfRule type="expression" dxfId="51" priority="33" stopIfTrue="1">
      <formula>$D39="Done"</formula>
    </cfRule>
    <cfRule type="expression" dxfId="50" priority="34" stopIfTrue="1">
      <formula>$D39="Ongoing"</formula>
    </cfRule>
  </conditionalFormatting>
  <conditionalFormatting sqref="C39:C42">
    <cfRule type="expression" dxfId="49" priority="31" stopIfTrue="1">
      <formula>$D39="Done"</formula>
    </cfRule>
    <cfRule type="expression" dxfId="48" priority="32" stopIfTrue="1">
      <formula>$D39="Ongoing"</formula>
    </cfRule>
  </conditionalFormatting>
  <conditionalFormatting sqref="C40">
    <cfRule type="expression" dxfId="47" priority="29" stopIfTrue="1">
      <formula>$D40="Done"</formula>
    </cfRule>
    <cfRule type="expression" dxfId="46" priority="30" stopIfTrue="1">
      <formula>$D40="Ongoing"</formula>
    </cfRule>
  </conditionalFormatting>
  <conditionalFormatting sqref="C44:C47">
    <cfRule type="expression" dxfId="45" priority="27" stopIfTrue="1">
      <formula>$D44="Done"</formula>
    </cfRule>
    <cfRule type="expression" dxfId="44" priority="28" stopIfTrue="1">
      <formula>$D44="Ongoing"</formula>
    </cfRule>
  </conditionalFormatting>
  <conditionalFormatting sqref="C44:C47">
    <cfRule type="expression" dxfId="43" priority="25" stopIfTrue="1">
      <formula>$D44="Done"</formula>
    </cfRule>
    <cfRule type="expression" dxfId="42" priority="26" stopIfTrue="1">
      <formula>$D44="Ongoing"</formula>
    </cfRule>
  </conditionalFormatting>
  <conditionalFormatting sqref="C45">
    <cfRule type="expression" dxfId="41" priority="23" stopIfTrue="1">
      <formula>$D45="Done"</formula>
    </cfRule>
    <cfRule type="expression" dxfId="40" priority="24" stopIfTrue="1">
      <formula>$D45="Ongoing"</formula>
    </cfRule>
  </conditionalFormatting>
  <conditionalFormatting sqref="F19:F38 F43">
    <cfRule type="expression" dxfId="39" priority="19" stopIfTrue="1">
      <formula>$D19="Done"</formula>
    </cfRule>
    <cfRule type="expression" dxfId="38" priority="20" stopIfTrue="1">
      <formula>$D19="Ongoing"</formula>
    </cfRule>
  </conditionalFormatting>
  <conditionalFormatting sqref="F15:F18">
    <cfRule type="expression" dxfId="37" priority="21" stopIfTrue="1">
      <formula>$D15="Done"</formula>
    </cfRule>
    <cfRule type="expression" dxfId="36" priority="22" stopIfTrue="1">
      <formula>$D15="Ongoing"</formula>
    </cfRule>
  </conditionalFormatting>
  <conditionalFormatting sqref="F19:F38 F43">
    <cfRule type="expression" dxfId="35" priority="17" stopIfTrue="1">
      <formula>$D19="Done"</formula>
    </cfRule>
    <cfRule type="expression" dxfId="34" priority="18" stopIfTrue="1">
      <formula>$D19="Ongoing"</formula>
    </cfRule>
  </conditionalFormatting>
  <conditionalFormatting sqref="F15:F18">
    <cfRule type="expression" dxfId="33" priority="15" stopIfTrue="1">
      <formula>$D15="Done"</formula>
    </cfRule>
    <cfRule type="expression" dxfId="32" priority="16" stopIfTrue="1">
      <formula>$D15="Ongoing"</formula>
    </cfRule>
  </conditionalFormatting>
  <conditionalFormatting sqref="F35">
    <cfRule type="expression" dxfId="31" priority="13" stopIfTrue="1">
      <formula>$D35="Done"</formula>
    </cfRule>
    <cfRule type="expression" dxfId="30" priority="14" stopIfTrue="1">
      <formula>$D35="Ongoing"</formula>
    </cfRule>
  </conditionalFormatting>
  <conditionalFormatting sqref="F39:F42">
    <cfRule type="expression" dxfId="29" priority="11" stopIfTrue="1">
      <formula>$D39="Done"</formula>
    </cfRule>
    <cfRule type="expression" dxfId="28" priority="12" stopIfTrue="1">
      <formula>$D39="Ongoing"</formula>
    </cfRule>
  </conditionalFormatting>
  <conditionalFormatting sqref="F39:F42">
    <cfRule type="expression" dxfId="27" priority="9" stopIfTrue="1">
      <formula>$D39="Done"</formula>
    </cfRule>
    <cfRule type="expression" dxfId="26" priority="10" stopIfTrue="1">
      <formula>$D39="Ongoing"</formula>
    </cfRule>
  </conditionalFormatting>
  <conditionalFormatting sqref="F40">
    <cfRule type="expression" dxfId="25" priority="7" stopIfTrue="1">
      <formula>$D40="Done"</formula>
    </cfRule>
    <cfRule type="expression" dxfId="24" priority="8" stopIfTrue="1">
      <formula>$D40="Ongoing"</formula>
    </cfRule>
  </conditionalFormatting>
  <conditionalFormatting sqref="F44:F47">
    <cfRule type="expression" dxfId="23" priority="5" stopIfTrue="1">
      <formula>$D44="Done"</formula>
    </cfRule>
    <cfRule type="expression" dxfId="22" priority="6" stopIfTrue="1">
      <formula>$D44="Ongoing"</formula>
    </cfRule>
  </conditionalFormatting>
  <conditionalFormatting sqref="F44:F47">
    <cfRule type="expression" dxfId="21" priority="3" stopIfTrue="1">
      <formula>$D44="Done"</formula>
    </cfRule>
    <cfRule type="expression" dxfId="20" priority="4" stopIfTrue="1">
      <formula>$D44="Ongoing"</formula>
    </cfRule>
  </conditionalFormatting>
  <conditionalFormatting sqref="F45">
    <cfRule type="expression" dxfId="19" priority="1" stopIfTrue="1">
      <formula>$D45="Done"</formula>
    </cfRule>
    <cfRule type="expression" dxfId="18" priority="2" stopIfTrue="1">
      <formula>$D45="Ongoing"</formula>
    </cfRule>
  </conditionalFormatting>
  <dataValidations count="1">
    <dataValidation type="list" allowBlank="1" showInputMessage="1" sqref="D3:D8 D73:D76 D78:D81 D83:D86 D88:D91 D93:D96 D98:D101 D15:D71">
      <formula1>"Planned,Ongoing,Done"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27</vt:i4>
      </vt:variant>
    </vt:vector>
  </HeadingPairs>
  <TitlesOfParts>
    <vt:vector size="31" baseType="lpstr">
      <vt:lpstr>Plan1</vt:lpstr>
      <vt:lpstr>Plan2</vt:lpstr>
      <vt:lpstr>Plan3</vt:lpstr>
      <vt:lpstr>Plan4</vt:lpstr>
      <vt:lpstr>Done_Days</vt:lpstr>
      <vt:lpstr>Done_Days2</vt:lpstr>
      <vt:lpstr>Done_Days3</vt:lpstr>
      <vt:lpstr>Plan2!DoneDays</vt:lpstr>
      <vt:lpstr>Plan3!DoneDays</vt:lpstr>
      <vt:lpstr>Plan4!DoneDays</vt:lpstr>
      <vt:lpstr>Implementation_Days</vt:lpstr>
      <vt:lpstr>Implementation_Days2</vt:lpstr>
      <vt:lpstr>Implementation_Days3</vt:lpstr>
      <vt:lpstr>Plan2!ImplementationDays</vt:lpstr>
      <vt:lpstr>Plan3!ImplementationDays</vt:lpstr>
      <vt:lpstr>Plan4!ImplementationDays</vt:lpstr>
      <vt:lpstr>Task_Rows</vt:lpstr>
      <vt:lpstr>Task_Rows2</vt:lpstr>
      <vt:lpstr>Task_Rows3</vt:lpstr>
      <vt:lpstr>Plan2!TaskRows</vt:lpstr>
      <vt:lpstr>Plan3!TaskRows</vt:lpstr>
      <vt:lpstr>Plan4!TaskRows</vt:lpstr>
      <vt:lpstr>Total_Effort</vt:lpstr>
      <vt:lpstr>Total_Effort2</vt:lpstr>
      <vt:lpstr>Total_Effort3</vt:lpstr>
      <vt:lpstr>Plan2!TotalEffort</vt:lpstr>
      <vt:lpstr>Plan3!TotalEffort</vt:lpstr>
      <vt:lpstr>Plan4!TotalEffort</vt:lpstr>
      <vt:lpstr>Trend_Days</vt:lpstr>
      <vt:lpstr>Trend_Days2</vt:lpstr>
      <vt:lpstr>Trend_Days3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haigef</dc:creator>
  <cp:lastModifiedBy>haigef</cp:lastModifiedBy>
  <dcterms:created xsi:type="dcterms:W3CDTF">2016-02-23T13:19:46Z</dcterms:created>
  <dcterms:modified xsi:type="dcterms:W3CDTF">2016-07-19T13:03:34Z</dcterms:modified>
</cp:coreProperties>
</file>