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defaultThemeVersion="124226"/>
  <mc:AlternateContent xmlns:mc="http://schemas.openxmlformats.org/markup-compatibility/2006">
    <mc:Choice Requires="x15">
      <x15ac:absPath xmlns:x15ac="http://schemas.microsoft.com/office/spreadsheetml/2010/11/ac" url="/Users/dungnguyen/Desktop/TestCase/"/>
    </mc:Choice>
  </mc:AlternateContent>
  <xr:revisionPtr revIDLastSave="0" documentId="13_ncr:1_{CE3D264E-1002-0842-B4C7-CFF6A596AFB1}" xr6:coauthVersionLast="36" xr6:coauthVersionMax="36" xr10:uidLastSave="{00000000-0000-0000-0000-000000000000}"/>
  <bookViews>
    <workbookView xWindow="0" yWindow="460" windowWidth="28800" windowHeight="16260" tabRatio="873" activeTab="4" xr2:uid="{00000000-000D-0000-FFFF-FFFF00000000}"/>
  </bookViews>
  <sheets>
    <sheet name="Cover" sheetId="1" r:id="rId1"/>
    <sheet name="Config" sheetId="3" state="hidden" r:id="rId2"/>
    <sheet name="Test_Report" sheetId="15" r:id="rId3"/>
    <sheet name="Manage guider contract" sheetId="28" r:id="rId4"/>
    <sheet name="Search Guider Account" sheetId="54" r:id="rId5"/>
    <sheet name="Manage Guider Account" sheetId="32" r:id="rId6"/>
    <sheet name="Manage guider Post" sheetId="46" r:id="rId7"/>
    <sheet name="View Hide review " sheetId="47" r:id="rId8"/>
    <sheet name="Add category" sheetId="48" r:id="rId9"/>
    <sheet name="Add Location" sheetId="49" r:id="rId10"/>
    <sheet name="Statistic of completed trip " sheetId="52" r:id="rId11"/>
    <sheet name="Statistic of revenue by month" sheetId="50" r:id="rId12"/>
    <sheet name="Login_Logout" sheetId="51" r:id="rId13"/>
  </sheets>
  <externalReferences>
    <externalReference r:id="rId14"/>
    <externalReference r:id="rId15"/>
    <externalReference r:id="rId16"/>
  </externalReferences>
  <definedNames>
    <definedName name="_xlnm._FilterDatabase" localSheetId="8" hidden="1">'Add category'!$B$6:$B$16</definedName>
    <definedName name="_xlnm._FilterDatabase" localSheetId="9" hidden="1">'Add Location'!$B$6:$B$15</definedName>
    <definedName name="_xlnm._FilterDatabase" localSheetId="12" hidden="1">Login_Logout!$B$6:$B$16</definedName>
    <definedName name="_xlnm._FilterDatabase" localSheetId="5" hidden="1">'Manage Guider Account'!$B$6:$B$21</definedName>
    <definedName name="_xlnm._FilterDatabase" localSheetId="3" hidden="1">'Manage guider contract'!$A$6:$L$8</definedName>
    <definedName name="_xlnm._FilterDatabase" localSheetId="6" hidden="1">'Manage guider Post'!$B$6:$B$14</definedName>
    <definedName name="_xlnm._FilterDatabase" localSheetId="4" hidden="1">'Search Guider Account'!$B$6:$B$9</definedName>
    <definedName name="_xlnm._FilterDatabase" localSheetId="10" hidden="1">'Statistic of completed trip '!$B$6:$B$8</definedName>
    <definedName name="_xlnm._FilterDatabase" localSheetId="11" hidden="1">'Statistic of revenue by month'!$B$6:$B$8</definedName>
    <definedName name="_xlnm._FilterDatabase" localSheetId="7" hidden="1">'View Hide review '!$B$6:$B$9</definedName>
  </definedNames>
  <calcPr calcId="181029"/>
</workbook>
</file>

<file path=xl/calcChain.xml><?xml version="1.0" encoding="utf-8"?>
<calcChain xmlns="http://schemas.openxmlformats.org/spreadsheetml/2006/main">
  <c r="C7" i="15" l="1"/>
  <c r="M4" i="54"/>
  <c r="L4" i="54"/>
  <c r="K4" i="54"/>
  <c r="G4" i="54"/>
  <c r="F7" i="15" s="1"/>
  <c r="E4" i="54"/>
  <c r="E7" i="15" s="1"/>
  <c r="B4" i="54"/>
  <c r="D7" i="15" s="1"/>
  <c r="I4" i="54" l="1"/>
  <c r="G7" i="15" s="1"/>
  <c r="C14" i="15" l="1"/>
  <c r="E14" i="15"/>
  <c r="C13" i="15"/>
  <c r="M4" i="52"/>
  <c r="L4" i="52"/>
  <c r="K4" i="52"/>
  <c r="G4" i="52"/>
  <c r="F14" i="15" s="1"/>
  <c r="E4" i="52"/>
  <c r="B4" i="52"/>
  <c r="I4" i="52" l="1"/>
  <c r="G14" i="15" s="1"/>
  <c r="D14" i="15"/>
  <c r="K4" i="28"/>
  <c r="C15" i="15"/>
  <c r="C12" i="15"/>
  <c r="C11" i="15"/>
  <c r="C10" i="15"/>
  <c r="C9" i="15"/>
  <c r="M4" i="51" l="1"/>
  <c r="L4" i="51"/>
  <c r="K4" i="51"/>
  <c r="G4" i="51"/>
  <c r="F15" i="15" s="1"/>
  <c r="E4" i="51"/>
  <c r="E15" i="15" s="1"/>
  <c r="B4" i="51"/>
  <c r="M4" i="50"/>
  <c r="L4" i="50"/>
  <c r="K4" i="50"/>
  <c r="G4" i="50"/>
  <c r="F13" i="15" s="1"/>
  <c r="E4" i="50"/>
  <c r="E13" i="15" s="1"/>
  <c r="B4" i="50"/>
  <c r="D13" i="15" s="1"/>
  <c r="M4" i="49"/>
  <c r="L4" i="49"/>
  <c r="K4" i="49"/>
  <c r="G4" i="49"/>
  <c r="F12" i="15" s="1"/>
  <c r="E4" i="49"/>
  <c r="E12" i="15" s="1"/>
  <c r="B4" i="49"/>
  <c r="D12" i="15" s="1"/>
  <c r="M4" i="48"/>
  <c r="L4" i="48"/>
  <c r="K4" i="48"/>
  <c r="G4" i="48"/>
  <c r="F11" i="15" s="1"/>
  <c r="E4" i="48"/>
  <c r="E11" i="15" s="1"/>
  <c r="B4" i="48"/>
  <c r="D11" i="15" s="1"/>
  <c r="M4" i="47"/>
  <c r="L4" i="47"/>
  <c r="K4" i="47"/>
  <c r="G4" i="47"/>
  <c r="F10" i="15" s="1"/>
  <c r="E4" i="47"/>
  <c r="E10" i="15" s="1"/>
  <c r="B4" i="47"/>
  <c r="D10" i="15" s="1"/>
  <c r="M4" i="46"/>
  <c r="L4" i="46"/>
  <c r="K4" i="46"/>
  <c r="G4" i="46"/>
  <c r="F9" i="15" s="1"/>
  <c r="E4" i="46"/>
  <c r="E9" i="15" s="1"/>
  <c r="B4" i="46"/>
  <c r="D9" i="15" s="1"/>
  <c r="I4" i="51" l="1"/>
  <c r="G15" i="15" s="1"/>
  <c r="D15" i="15"/>
  <c r="I4" i="47"/>
  <c r="G10" i="15" s="1"/>
  <c r="I4" i="50"/>
  <c r="G13" i="15" s="1"/>
  <c r="I4" i="49"/>
  <c r="G12" i="15" s="1"/>
  <c r="I4" i="48"/>
  <c r="G11" i="15" s="1"/>
  <c r="I4" i="46"/>
  <c r="G9" i="15" s="1"/>
  <c r="C6" i="15"/>
  <c r="C8" i="15"/>
  <c r="B4" i="32" l="1"/>
  <c r="D8" i="15" s="1"/>
  <c r="B4" i="28"/>
  <c r="M4" i="32" l="1"/>
  <c r="L4" i="32"/>
  <c r="K4" i="32"/>
  <c r="G4" i="32"/>
  <c r="F8" i="15" s="1"/>
  <c r="E4" i="32"/>
  <c r="E8" i="15" s="1"/>
  <c r="I4" i="32" l="1"/>
  <c r="G8" i="15" s="1"/>
  <c r="M4" i="28" l="1"/>
  <c r="L4" i="28"/>
  <c r="G4" i="28"/>
  <c r="E4" i="28"/>
  <c r="I4" i="28" l="1"/>
  <c r="G6" i="15" s="1"/>
  <c r="G16" i="15" s="1"/>
  <c r="E6" i="15" l="1"/>
  <c r="E16" i="15" s="1"/>
  <c r="D6" i="15"/>
  <c r="D16" i="15" s="1"/>
  <c r="F6" i="15" l="1"/>
  <c r="F16" i="15" s="1"/>
  <c r="D2" i="15" l="1"/>
  <c r="D3" i="15"/>
</calcChain>
</file>

<file path=xl/sharedStrings.xml><?xml version="1.0" encoding="utf-8"?>
<sst xmlns="http://schemas.openxmlformats.org/spreadsheetml/2006/main" count="1151" uniqueCount="308">
  <si>
    <t>Revision History</t>
    <phoneticPr fontId="0"/>
  </si>
  <si>
    <t>Date</t>
  </si>
  <si>
    <t>Version</t>
  </si>
  <si>
    <t>Description</t>
  </si>
  <si>
    <t>Creater</t>
  </si>
  <si>
    <t>Add</t>
  </si>
  <si>
    <t>Module Code</t>
  </si>
  <si>
    <t>Test Requirement</t>
  </si>
  <si>
    <t>Pass</t>
  </si>
  <si>
    <t>Fail</t>
  </si>
  <si>
    <t>Number of test case</t>
  </si>
  <si>
    <t>No</t>
  </si>
  <si>
    <t>TestData</t>
  </si>
  <si>
    <t>Expected Results</t>
  </si>
  <si>
    <t>Actual Results</t>
  </si>
  <si>
    <t>Result</t>
  </si>
  <si>
    <t>Note</t>
  </si>
  <si>
    <t>Img</t>
  </si>
  <si>
    <t>Untested</t>
  </si>
  <si>
    <t xml:space="preserve">Test Report </t>
  </si>
  <si>
    <t>Project Name</t>
  </si>
  <si>
    <t>Creator</t>
  </si>
  <si>
    <t>Project Code</t>
  </si>
  <si>
    <t>Reviewer/Approver</t>
  </si>
  <si>
    <t>Document Code</t>
  </si>
  <si>
    <t>Issue Date</t>
  </si>
  <si>
    <t>Notes</t>
  </si>
  <si>
    <t>Module code</t>
  </si>
  <si>
    <t>Number of  test cases</t>
  </si>
  <si>
    <t xml:space="preserve">Tổng </t>
  </si>
  <si>
    <t>Test coverage</t>
  </si>
  <si>
    <t>%</t>
  </si>
  <si>
    <t>Test successful coverage</t>
  </si>
  <si>
    <t>Priority</t>
  </si>
  <si>
    <t>High</t>
  </si>
  <si>
    <t>Medium</t>
  </si>
  <si>
    <t>Low</t>
  </si>
  <si>
    <t>Date1</t>
  </si>
  <si>
    <t>Tester1</t>
  </si>
  <si>
    <t>Fix</t>
  </si>
  <si>
    <t>Test case description</t>
  </si>
  <si>
    <t>Steps</t>
  </si>
  <si>
    <t>Pre-condition</t>
  </si>
  <si>
    <t>Test Type</t>
  </si>
  <si>
    <t>Function test</t>
  </si>
  <si>
    <t>UI test</t>
  </si>
  <si>
    <t>Login admin's account</t>
  </si>
  <si>
    <t>Function  test</t>
  </si>
  <si>
    <t>Login guider's account</t>
  </si>
  <si>
    <t xml:space="preserve">UI test </t>
  </si>
  <si>
    <t>Check layout of Manage Guider Contract page</t>
  </si>
  <si>
    <t xml:space="preserve">1. User clicks on "Manage Guider Contract"
</t>
  </si>
  <si>
    <t>Login admin'account</t>
  </si>
  <si>
    <t>1. Redirects to "Manage Guider Contarct" screen
2. Guider Contarct Management is shown, including: Name, Nationality, Date of birth, Gender, Home town, Address, Identity card number, Card issued date, Card issued province, Download file PDF, Accept, Reject.
3. Color, position, size is same as the design in SRS.</t>
  </si>
  <si>
    <t>Check Display  of Name column</t>
  </si>
  <si>
    <t>Check Display  of Nationality column</t>
  </si>
  <si>
    <t>Check Display  of Date of Birth column</t>
  </si>
  <si>
    <t>Check Display  of  Gender column</t>
  </si>
  <si>
    <t>Check Display  of  Hometown column</t>
  </si>
  <si>
    <t>1. REdirects to "Manage Guider Contarct" screen
2. "Gender" of Guider in Contract file uploaded should be displayed under "Gender" column.</t>
  </si>
  <si>
    <t>1. REdirects to "Manage Guider Contarct" screen
2. "Howntown" of Guider in Contract file uploaded should be displayed under "Howntown" column.</t>
  </si>
  <si>
    <t>1. REdirects to "Manage Guider Contarct" screen
2. "Date of Birth" of Guider in Contract file uploaded should be displayed under "Date of Birth" column.</t>
  </si>
  <si>
    <t>1. REdirects to "Manage Guider Contarct" screen
2. Nationality of Guider in Contract file uploaded should be displayed under "Nationality" column.</t>
  </si>
  <si>
    <t>1. REdirects to "Manage Guider Contarct" screen
2. Name of Guider in Contract file uploaded should be displayed under "Name" column.</t>
  </si>
  <si>
    <t>Check Display  of  Identity Card Number column</t>
  </si>
  <si>
    <t>1. REdirects to "Manage Guider Contarct" screen
2. "Identity Card Number" of Guider in Contract file uploaded should be displayed under "Identity Card Number" coulumn.</t>
  </si>
  <si>
    <t>Check Display  of  Card Issued date column</t>
  </si>
  <si>
    <t>1. REdirects to "Manage Guider Contarct" screen
2. "Card Issued date" of Guider in Contract file uploaded should be displayed under "Gender" column.</t>
  </si>
  <si>
    <t>Check Display  of   Cars issued province column</t>
  </si>
  <si>
    <t>1. REdirects to "Manage Guider Contarct" screen
2. "Card issued province" of Guider in Contract file uploaded should be displayed under "Card issued province" coulumn</t>
  </si>
  <si>
    <t>Check Display  of  Download file PDF column</t>
  </si>
  <si>
    <t>1. REdirects to "Manage Guider Contarct" screen
2. A button to download file pdf contained certificate and degree of Guider in Contract file uploaded should be displayed under "Download file PDF" column.</t>
  </si>
  <si>
    <t>Check Display  of Accept column</t>
  </si>
  <si>
    <t>Check Display  of  Reject column</t>
  </si>
  <si>
    <t>Check function download file PDF</t>
  </si>
  <si>
    <t xml:space="preserve">1. User clicks on "Manage Guider Contract"
2. Click on "PDF" file under "Download file PDF" column
3. When pdf file is opened, click on button download in the right corner of the screen
</t>
  </si>
  <si>
    <t>1. A pdf file is opened in a new tab
2. When click on button download, a pdf file is downloaded.</t>
  </si>
  <si>
    <t>Check function of "Accept" button under "Accept" column</t>
  </si>
  <si>
    <t>1. User clicks on "Manage Guider Contract"
2. Click on Accept button</t>
  </si>
  <si>
    <t>Database test</t>
  </si>
  <si>
    <t>Check result in database when click on "Accept" button under "Accept" column</t>
  </si>
  <si>
    <t xml:space="preserve">1. Contract is acceped.
2. Guider table links with Contract detail in table "Contract"
3. Active_date in table "Contract_detail" is not null now and deactivated_date is null </t>
  </si>
  <si>
    <t>Manage guider contract</t>
  </si>
  <si>
    <t>Check function of "Reject" button under "Reject" column</t>
  </si>
  <si>
    <t>1. User clicks on "Manage Guider Contract"
2. Click on Reject button</t>
  </si>
  <si>
    <t>1. Contract is accpeted.
2. The row is disappeared</t>
  </si>
  <si>
    <t>1. Contract is rejected
2. The row is disappeared</t>
  </si>
  <si>
    <t>Check result in database when click on "Reject" button under "Reject" column</t>
  </si>
  <si>
    <t xml:space="preserve">1. Contract is rejected
2. Guider table links with Contract detail in table "Contract"
3. Active_date in table "Contract_detail" is still null  and deactivated_date is not null. </t>
  </si>
  <si>
    <t>Check layout of Manage Guider Account page</t>
  </si>
  <si>
    <t xml:space="preserve">1. User clicks on "Manage account"
2. Click on button "Guider"
</t>
  </si>
  <si>
    <t>1. Redirects to "Manage Guider Account" screen
2. Name of Guider should be displayed under "Name" column.</t>
  </si>
  <si>
    <t>Check Display  of Email column</t>
  </si>
  <si>
    <t>1. Redirects to "Manage Guider Account" screen
2. Guider Contarct Account  is shown, including: User name, Email, Role, Status, Activate button, Deactivate button.
3. Color, position, size is same as the design in SRS.</t>
  </si>
  <si>
    <t>1. Redirects to "Manage Guider Account" screen
2. Email of Guider should be displayed under "Email" column.</t>
  </si>
  <si>
    <t>Check Display  of Role column</t>
  </si>
  <si>
    <t>1. Redirects to "Manage Guider Account" screen
2. Role of Guider should be displayed under "Role" column.</t>
  </si>
  <si>
    <t>Check Display  of Status column</t>
  </si>
  <si>
    <t>1. Redirects to "Manage Guider Account" screen
2. Status of Guider should be displayed under "Status" column.</t>
  </si>
  <si>
    <t>1. Redirects to "Manage Guider Account" screen
2. Button "Accept" should be displayed in blue and in the same line with guider and next to Status column.</t>
  </si>
  <si>
    <t>1. Redirects to "Manage Guider Account" screen
2. Button "Reject"  should be displayed in red and in the same line with guider and next to Accept button.</t>
  </si>
  <si>
    <t xml:space="preserve">1. User clicks on "Manage account"
2. Click on button "Guider"
3. Choose a guider with status is active
</t>
  </si>
  <si>
    <t>1. Status of guider is not changed</t>
  </si>
  <si>
    <t>Check function when admin activate an account when an account is inactive</t>
  </si>
  <si>
    <t xml:space="preserve">1. User clicks on "Manage account"
2. Click on button "Guider"
3. Choose a guider with status is inactive
</t>
  </si>
  <si>
    <t>1. Status of guider is  changed from in-active to active</t>
  </si>
  <si>
    <t>Check function when admin deactivate an account when an account is active</t>
  </si>
  <si>
    <t>1. Status of guider is changed from active to in-active</t>
  </si>
  <si>
    <t>Check function when admin deactivate an account when an account is inactive</t>
  </si>
  <si>
    <t>Check Display  of  Activate button</t>
  </si>
  <si>
    <t>Check Display  of Deactivate button</t>
  </si>
  <si>
    <t>Check function when admin activate an account when the account is active</t>
  </si>
  <si>
    <t>Check database when amin activate an account when the account is active</t>
  </si>
  <si>
    <t>1. column "active" in table "guider" is false
2. all post related to the guider: column " authorized" will be changed from true to false.</t>
  </si>
  <si>
    <t>Check database when amin deactivate an account when the account is active</t>
  </si>
  <si>
    <t>Check database when amin deactivate an account when the account is inactive</t>
  </si>
  <si>
    <t>nothing changed</t>
  </si>
  <si>
    <t>Check database when amin activate an account when the account is inactive</t>
  </si>
  <si>
    <t>1. column "active" in table "guider" is true
2. all post related to the guider: column " authorized" will be changed from false to true.</t>
  </si>
  <si>
    <t>Manage guider post</t>
  </si>
  <si>
    <t>Check layout of Manage Guider Post page</t>
  </si>
  <si>
    <t>Manage guider account</t>
  </si>
  <si>
    <t>Check Display  of Title column</t>
  </si>
  <si>
    <t xml:space="preserve">1. User clicks on "Manage account"
2. Click on button "Guider"
3. Choose one guider and click on Guider name
</t>
  </si>
  <si>
    <t>1. Redirects to "Manage Guider Post" screen
2. Title of a post should be displayed under "Title" column.</t>
  </si>
  <si>
    <t>Check Display  of Description column</t>
  </si>
  <si>
    <t>1. Redirects to "Manage Guider Post" screen
2. Description of a post should be displayed under "Description" column.</t>
  </si>
  <si>
    <t>Check Display  of Reason column</t>
  </si>
  <si>
    <t>1. Redirects to "Manage Guider Post" screen
2. Reason of a post should be displayed under "Reason" column.</t>
  </si>
  <si>
    <t>1. Redirects to "Manage Guider Post" screen
2. Status of a post should be displayed under "Status" column.</t>
  </si>
  <si>
    <t xml:space="preserve">Check function when admin authorie a post </t>
  </si>
  <si>
    <t xml:space="preserve">Check function when admin unauthorie a post </t>
  </si>
  <si>
    <t>View/Hide review on a post</t>
  </si>
  <si>
    <t>Check layout of Manage Post review page</t>
  </si>
  <si>
    <t>1. User clicks on "Manage account"
2. Click on button "Guider"
3. Choose one guider and click on Guider name
4. Choose one post and click on a post title.</t>
  </si>
  <si>
    <t>1. Redirects to "Manage Post review" screen
2. Review content of a post should be displayed under "Review" column.</t>
  </si>
  <si>
    <t>Check Display of Show button</t>
  </si>
  <si>
    <t>1. Redirects to "Manage Post review" screen.
2. The color of Show button should be in blue.</t>
  </si>
  <si>
    <t>Check Display of Hide button</t>
  </si>
  <si>
    <t>1. Redirects to "Manage Post review" screen.
2. The color of Hide button should be in red.</t>
  </si>
  <si>
    <t xml:space="preserve">Check function when admin hit button "Hide" a post </t>
  </si>
  <si>
    <t>1. User clicks on "Manage account"
2. Click on button "Guider"
3. Choose one guider and click on Guider name
4. Choose one post and click on a post title.
5. Choose one post and click on "Hide" button</t>
  </si>
  <si>
    <t>1. The color of the button changed from red to blue.
2. Button is changed from Hide to Show.</t>
  </si>
  <si>
    <t xml:space="preserve">Check function when admin hit button "Show" a post </t>
  </si>
  <si>
    <t>1. User clicks on "Manage account"
2. Click on button "Guider"
3. Choose one guider and click on Guider name
4. Choose one post and click on a post title.
5. Choose one post and click on "Show" button</t>
  </si>
  <si>
    <t>1. The color of the button changed from blue to red.
2. Button is changed from Show to Hide.</t>
  </si>
  <si>
    <t xml:space="preserve">Check database when amin hit button "Show" a post </t>
  </si>
  <si>
    <t>1. column "visible" in table "post" of that post record is  false</t>
  </si>
  <si>
    <t xml:space="preserve">Check database when amin hit button "Hide" a post </t>
  </si>
  <si>
    <t>1. column "visible" in table "post" of that post record is  true</t>
  </si>
  <si>
    <t>Add location</t>
  </si>
  <si>
    <t>Check Display of "Add location" button</t>
  </si>
  <si>
    <t xml:space="preserve">Check function when admin click on "close button" </t>
  </si>
  <si>
    <t>Check function when admin click on "Add" button" without input any data</t>
  </si>
  <si>
    <t>1. Display a error message:"This location is already existed".
2. Location column below is not changed.</t>
  </si>
  <si>
    <t>Add category</t>
  </si>
  <si>
    <t>Check Display of "Add category" button</t>
  </si>
  <si>
    <t>Check to see a field to add when admin click on "Add category" button</t>
  </si>
  <si>
    <t>1. The field to input new category disappear.</t>
  </si>
  <si>
    <t>Check function when admin click on "Add" button" after input a existing category</t>
  </si>
  <si>
    <t>Check function when admin click on "Add" button" after input a new non-existed category</t>
  </si>
  <si>
    <t>Check layout of Manage Category and category page</t>
  </si>
  <si>
    <t>1. Display a error message:"please input a category".
2. Category column below is not changed.</t>
  </si>
  <si>
    <t>1. Display a error message:"This category is already existed".
2. Category column below is not changed.</t>
  </si>
  <si>
    <t xml:space="preserve"> Cycling trip</t>
  </si>
  <si>
    <t xml:space="preserve"> Food trip</t>
  </si>
  <si>
    <t>1. Table Category has a new record: Cycling trip.</t>
  </si>
  <si>
    <t>Check function when admin click on "Add" button" after input a category with numberic format</t>
  </si>
  <si>
    <t xml:space="preserve"> 1234 trip</t>
  </si>
  <si>
    <t>1. The field to add category is hided.
2. Category column below is added with "Cycling trip"</t>
  </si>
  <si>
    <t>1. Display a error message:"Wrong format. Please re-input".
2. Category column below is not changed.</t>
  </si>
  <si>
    <t xml:space="preserve">Database test  </t>
  </si>
  <si>
    <t>Check Display of "Category" column</t>
  </si>
  <si>
    <t xml:space="preserve">1. User clicks on "Manage Category and Location" 
</t>
  </si>
  <si>
    <t>1. Redirects to "Manage Category and Location" screen
2. The color of "Add category" button should be in blue.</t>
  </si>
  <si>
    <t>1. Redirects to "Manage Category and Location" screen
2. All existing category should be displayed in the column.</t>
  </si>
  <si>
    <t>1. Redirects to "Manage Category and Location" screen
2. A field appears so that admin can input the new category, including a text box and 2 buttons: add and close</t>
  </si>
  <si>
    <t xml:space="preserve">1. User clicks on "Manage Category and Location"
</t>
  </si>
  <si>
    <t xml:space="preserve">1. User clicks on "Manage Category and Location"
2. User clicks on "Add category" button 
</t>
  </si>
  <si>
    <t xml:space="preserve">1. User clicks on "Manage Category and Location"               2. User clicks on "Add category" button 
3. User clcks on "Close" button
</t>
  </si>
  <si>
    <t xml:space="preserve">1. User clicks on "Manage Category and Location"
2. User clicks on "Add category" button 
3. User clicks on "Add" button 
</t>
  </si>
  <si>
    <t xml:space="preserve">1. User clicks on "Manage Category and Location"
2. User clicks on "Add category" button 
3. Input : "Food trip" in the fileld.
3. User clicks on "Add" button 
</t>
  </si>
  <si>
    <t xml:space="preserve">1. User clicks on "Manage Category and Location"
2. User clicks on "Add category" button 
3. Input : "Cycling trip" in the fileld.
3. User clicks on "Add" button 
</t>
  </si>
  <si>
    <t xml:space="preserve">1. User clicks on "Manage Category and Location"
2. User clicks on "Add category" button 
3. Input : "1234 trip" in the fileld.
3. User clicks on "Add" button 
</t>
  </si>
  <si>
    <t>Check Display of when admin hit the  "Add Location" button</t>
  </si>
  <si>
    <t>Check layout of Manage Location page</t>
  </si>
  <si>
    <t>1. Redirects to "Manage Category and Location" screen
2. The color of "Add location" button should be in blue.</t>
  </si>
  <si>
    <t>Check Display of "Location" column</t>
  </si>
  <si>
    <t xml:space="preserve">1. User clicks on "Manage Category and Location" 
2. User clicks on "Add location" button
</t>
  </si>
  <si>
    <t>1. Redirects to "Manage Category and Location" screen
2. A field appears so that admin can input the new location, including 3 text box ( Country, City, Place) and 2 buttons: add and close.</t>
  </si>
  <si>
    <t>Check Display of "Country" text box when admin click on "Add location" button</t>
  </si>
  <si>
    <t>1. Country text box should be displayed under "Add location" button and can be inputed.</t>
  </si>
  <si>
    <t>Check Display of "City" text box when admin click on "Add location" button</t>
  </si>
  <si>
    <t>1. City text box should be displayed under "Add location" button and can be inputed.</t>
  </si>
  <si>
    <t>Check Display of "Place" text box when admin click on "Add location" button</t>
  </si>
  <si>
    <t>1. Place text box should be displayed under "Add location" button and can be inputed.</t>
  </si>
  <si>
    <t xml:space="preserve">1. User clicks on "Manage Category and Location"               2. User clicks on "Add Location" button 
3. User clcks on "Close" button
</t>
  </si>
  <si>
    <t>1. The fields to input new Location is hided.</t>
  </si>
  <si>
    <t xml:space="preserve">1. User clicks on "Manage Category and Location"
2. User clicks on "Add Location" button 
3. User clicks on "Add" button 
</t>
  </si>
  <si>
    <t>Check function when admin click on "Add" button without input any data in all 3 fields</t>
  </si>
  <si>
    <t>Check function when admin click on "Add" button , "Country" field is left empty.</t>
  </si>
  <si>
    <t>1. Display a error message under all the fields:"please input".
2. Location column below is not changed.</t>
  </si>
  <si>
    <t>1. Display a error message under "Country" field:"please input".
2. Location column below is not changed.</t>
  </si>
  <si>
    <t>Check function when admin click on "Add" button , "City" field is left empty.</t>
  </si>
  <si>
    <t>Check function when admin click on "Add" button , "Place" field is left empty.</t>
  </si>
  <si>
    <t xml:space="preserve">1. User clicks on "Manage Category and Location"
2. User clicks on "Add Location" button 
3. User input in 2 fields : Country and Place
4. User clicks on "Add" button </t>
  </si>
  <si>
    <t xml:space="preserve">1. User clicks on "Manage Category and Location"
2. User clicks on "Add Location" button 
3. User input in 2 fields : City and Country
4. User clicks on "Add" button </t>
  </si>
  <si>
    <t xml:space="preserve">1. User clicks on "Manage Category and Location"
2. User clicks on "Add Location" button 
3. User input in 2 fields : City and Place
4. User clicks on "Add" button </t>
  </si>
  <si>
    <t>Check function when admin click on "Add" button" after input a country with numberic format</t>
  </si>
  <si>
    <t xml:space="preserve">1. User clicks on "Manage Category and Location"
2. User clicks on "Add Location" button 
3. User input in 3 fields 
4. User clicks on "Add" button </t>
  </si>
  <si>
    <t>1. Display a error message:"Wrong format. Please re-input". Under "Country" text box.
2. Location column below is not changed.</t>
  </si>
  <si>
    <t>Check function when admin click on "Add" button" after input a city with numberic format</t>
  </si>
  <si>
    <t>Check function when admin click on "Add" button" after input a place with numberic format</t>
  </si>
  <si>
    <t>Country: 'Viet nam'
City: 'Ha noi'
Place: 'Chuong Duong Bridge'</t>
  </si>
  <si>
    <t>Country: '123 Viet nam'
City: 'Ha noi'
Place: 'Chuong Duong Bridge'</t>
  </si>
  <si>
    <t>City: 'Ha noi'
Country: 'Viet nam'</t>
  </si>
  <si>
    <t>Country: 'Viet nam'
Place: 'Chuong Duong Bridge'</t>
  </si>
  <si>
    <t>City: 'Ha noi'
Place: 'Chuong Duong Bridge'</t>
  </si>
  <si>
    <t>Country: 'Viet nam'
City: '13 Ha noi'
Place: 'Chuong Duong Bridge'</t>
  </si>
  <si>
    <t>1. Display a error message:"Wrong format. Please re-input". Under "City" text box.
2. Location column below is not changed.</t>
  </si>
  <si>
    <t>1. Display a error message:"Wrong format. Please re-input". Under "Place" text box.
2. Location column below is not changed.</t>
  </si>
  <si>
    <t>Country: 'Viet nam'
City: 'Ha noi'
Place: '123 Chuong Duong Bridge'</t>
  </si>
  <si>
    <t>1. The field to add Location is hided.
2. Location column below is added with "Chuong Duong Bridge"</t>
  </si>
  <si>
    <t>Check function when admin click on "Add" button" after input a right format into all those field with non-existing place</t>
  </si>
  <si>
    <t>Check function when admin click on "Add" button" after input a right format into all those field with existing place</t>
  </si>
  <si>
    <t>Country: 'Viet nam'
City: 'Ha noi'
Place: 'Long Bien Bridge'</t>
  </si>
  <si>
    <t>Check database when admin click on "Add" button" after input a right format into all those field with non-existing place</t>
  </si>
  <si>
    <t xml:space="preserve">1. Table Location has a new record:
Chuong Duong Bridge </t>
  </si>
  <si>
    <t>View statistic revenuew by month</t>
  </si>
  <si>
    <t>Check layout of View statistic of revenue by month page</t>
  </si>
  <si>
    <t>Check function when user click on "View statistic of revenu by month</t>
  </si>
  <si>
    <t xml:space="preserve">1. User clicks on "View statistic of revenue by month" 
</t>
  </si>
  <si>
    <t>1. Redirect to "Statistic of revenue by month"
2. Showing the chart which express the revenue by month of the system.</t>
  </si>
  <si>
    <t>View statistic revenuew of completed trip by month</t>
  </si>
  <si>
    <t>Check layout of View statistic of completetd trip by month page</t>
  </si>
  <si>
    <t>Check function when user click on "View statistic of completed trip by month"</t>
  </si>
  <si>
    <t xml:space="preserve">1. User clicks on "View statistic of completed trip by month" 
</t>
  </si>
  <si>
    <t>1. Redirect to "Statistic of completed trip by month"
2. Showing the chart which express the revenue by month of the system.</t>
  </si>
  <si>
    <t>1. Redirects to "Statistic of completed trip by month" screen
2. Statistic of completed trip is shown, including:   chart(showing completed trip).
3. Color, position, size is same as the design in SRS.</t>
  </si>
  <si>
    <t>1. Redirects to "Statistic of revenue by month" screen
2. Statistic of revenue is shown, including:   chart(showing revenue).
3. Color, position, size is same as the design in SRS.</t>
  </si>
  <si>
    <t>1. Redirects to "Manage Category and Location" screen
2. Manage Category and Location is shown, including:  "Add Location button",A cloumn of existing location.
3. Color, position, size is same as the design in SRS.</t>
  </si>
  <si>
    <t>1. Redirects to "Manage Category and Location" screen
2. Manage Category and Location is shown, including:  "Add category button",A cloumn of existing category.
3. Color, position, size is same as the design in SRS.</t>
  </si>
  <si>
    <t>1. Redirects to "Manage Post review" screen
2. Post reviewt  is shown, including: Review, Show/Hide
3. Color, position, size is same as the design in SRS.</t>
  </si>
  <si>
    <t>Log in/Log out</t>
  </si>
  <si>
    <t>Check layout of log in page</t>
  </si>
  <si>
    <t>1. Go to log in page</t>
  </si>
  <si>
    <t>1. Redirects to login screen
2. Input area and button search as the design in SRS including: username field, password field, login button
3. Color, position, size is same as the design in SRS.</t>
  </si>
  <si>
    <t>Check layout of user name field</t>
  </si>
  <si>
    <t>1. Redirects to login screen
2. Username field is showed.
3. Color, position, size is same as the design in SRS.</t>
  </si>
  <si>
    <t>Check layout of password field</t>
  </si>
  <si>
    <t>1. Redirects to login screen
2. Password field is showed.
3. Color, position, size is same as the design in SRS.</t>
  </si>
  <si>
    <t>Check layout of login button</t>
  </si>
  <si>
    <t>1. Redirects to login screen
2. Login button is showed.
3. Color, position, size is same as the design in SRS.</t>
  </si>
  <si>
    <t>Check function the password field will display when user input</t>
  </si>
  <si>
    <t>1.Go to log in page
2.Input password</t>
  </si>
  <si>
    <t>passwod: 123asd</t>
  </si>
  <si>
    <t>1. The field is showed '******' instead of '123asd'</t>
  </si>
  <si>
    <t>Check function when user input wrong password</t>
  </si>
  <si>
    <t>user name: 'dung'
password: '123asd'</t>
  </si>
  <si>
    <t>1. Display the error message: "the username or password is wrong"
2. Stay on log-in page.</t>
  </si>
  <si>
    <t>Check function when user click on "login" button, let user name and password field blank</t>
  </si>
  <si>
    <t>1.Go to log in page
2.Input password and username
3.Click on "Log in" buton</t>
  </si>
  <si>
    <t>1.Go to log in page
2.Click on "Log in" button</t>
  </si>
  <si>
    <t>Check function when user click on "login" button, let user name field blank</t>
  </si>
  <si>
    <t>1.Go to log in page
2. Input password
3.Click on "Log in" button</t>
  </si>
  <si>
    <t>password: '123asd'</t>
  </si>
  <si>
    <t>1. Display the error message: "the  password is wrong"
2. Stay on log-in page.</t>
  </si>
  <si>
    <t>Check function when user click on "login" button, let password field blank</t>
  </si>
  <si>
    <t>1.Go to log in page
2. Input username
3.Click on "Log in" button</t>
  </si>
  <si>
    <t xml:space="preserve">user name: 'dung'
</t>
  </si>
  <si>
    <t>1. Display the error message: "the  username is wrong"
2. Stay on log-in page.</t>
  </si>
  <si>
    <t>Check function when user click on "login" button, with correct user name and password</t>
  </si>
  <si>
    <t xml:space="preserve">user name: admin'username
password: admin'password'
</t>
  </si>
  <si>
    <t>1. Redirect to admin management screen</t>
  </si>
  <si>
    <t>DungND</t>
  </si>
  <si>
    <t>DangNG</t>
  </si>
  <si>
    <t>TWL</t>
  </si>
  <si>
    <t>Search guider account</t>
  </si>
  <si>
    <t>Check layout of search bar</t>
  </si>
  <si>
    <t>1.Open web</t>
  </si>
  <si>
    <t>1. Input area and button search as the design in SRS
2. Color, position, size is same as the design in SRS.</t>
  </si>
  <si>
    <t>Search Guider name with key word is null</t>
  </si>
  <si>
    <t>Search for ''"</t>
  </si>
  <si>
    <t>Search for ''He"</t>
  </si>
  <si>
    <t>1. Redirect to search result screen
2. A list of guider name is listed below.</t>
  </si>
  <si>
    <t>1. Open admin website manager
2. Click on search icon on the side of the search bar
4. Input Guider key word into the search bar.
5. Click on "Search" button</t>
  </si>
  <si>
    <t>Search Guider account name</t>
  </si>
  <si>
    <t>Login admin account</t>
  </si>
  <si>
    <t>1. Display all account name</t>
  </si>
  <si>
    <t>08-10-2019</t>
  </si>
  <si>
    <t>07-10-2019</t>
  </si>
  <si>
    <t>06-10-2019</t>
  </si>
  <si>
    <t>05-10-2019</t>
  </si>
  <si>
    <t>Travel With Locals</t>
  </si>
  <si>
    <t xml:space="preserve">1. User clicks on "Manage account"
2. Click on button "Guider"
3. Choose one guider and click on Guider name
4. Choose one post with status is false then click on button "Activate"
</t>
  </si>
  <si>
    <t>1. Status of the post is changed from false to true
2. The color of Activate button is blue.</t>
  </si>
  <si>
    <t>1. Status of the post is changed from true to false.
2. The color of Activate button is red.</t>
  </si>
  <si>
    <t>Check Display of Activate button</t>
  </si>
  <si>
    <t>1. Redirects to "Manage Guider Post" screen
2. The color of Activate button should be in blue</t>
  </si>
  <si>
    <t>Check database when amin Activate a post</t>
  </si>
  <si>
    <t xml:space="preserve">1. User clicks on "Manage account"
2. Click on button "Guider"
3. Choose one guider and click on Guider name
4. Choose one post with status is true then click on button "Activate"
</t>
  </si>
  <si>
    <t>1. column "Activated" in table "post" of that post record is  true</t>
  </si>
  <si>
    <t>1. column "Activated" in table "post" of that post record is false</t>
  </si>
  <si>
    <t>1. Redirects to "Manage Guider Post" screen
2. Guider Post  is shown, including: Title, Description, Reason, Status,Activate button, Deactivate button.
3. Color, position, size is same as the design in SRS.</t>
  </si>
  <si>
    <t xml:space="preserve">1. User clicks on "Manage account"
2. Click on button "Guider"
3. Choose one guider and click on Guider name
4. Choose one post with status is true then click on button "Deactivate"
</t>
  </si>
  <si>
    <t>Check Display of Deactivate button</t>
  </si>
  <si>
    <t>1. Redirects to "Manage Guider Post" screen
2. The color of Deactivate button should be in red</t>
  </si>
  <si>
    <t>Check database when amin Deactivate a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</si>
</sst>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6" formatCode="d\-mmm\-yy;@"/>
  </numFmts>
  <fonts count="28">
    <font>
      <sz val="11"/>
      <color theme="1"/>
      <name val="Calibri"/>
      <family val="2"/>
      <scheme val="minor"/>
    </font>
    <font>
      <b/>
      <sz val="11"/>
      <color theme="0"/>
      <name val="Calibri"/>
      <family val="2"/>
      <scheme val="minor"/>
    </font>
    <font>
      <sz val="10"/>
      <name val="Arial"/>
      <family val="2"/>
    </font>
    <font>
      <b/>
      <sz val="11"/>
      <name val="Times New Roman"/>
      <family val="1"/>
    </font>
    <font>
      <sz val="11"/>
      <color indexed="12"/>
      <name val="Times New Roman"/>
      <family val="1"/>
    </font>
    <font>
      <b/>
      <sz val="14"/>
      <name val="Times New Roman"/>
      <family val="1"/>
    </font>
    <font>
      <sz val="11"/>
      <name val="Times New Roman"/>
      <family val="1"/>
    </font>
    <font>
      <b/>
      <sz val="11"/>
      <color theme="0"/>
      <name val="Times New Roman"/>
      <family val="1"/>
    </font>
    <font>
      <sz val="11"/>
      <name val="ＭＳ Ｐゴシック"/>
      <family val="2"/>
      <charset val="128"/>
    </font>
    <font>
      <b/>
      <sz val="10"/>
      <name val="Tahoma"/>
      <family val="2"/>
    </font>
    <font>
      <sz val="10"/>
      <name val="Tahoma"/>
      <family val="2"/>
    </font>
    <font>
      <b/>
      <sz val="11"/>
      <color theme="1"/>
      <name val="Calibri"/>
      <family val="2"/>
      <scheme val="minor"/>
    </font>
    <font>
      <b/>
      <sz val="20"/>
      <color indexed="8"/>
      <name val="Tahoma"/>
      <family val="2"/>
    </font>
    <font>
      <b/>
      <sz val="10"/>
      <color indexed="60"/>
      <name val="Tahoma"/>
      <family val="2"/>
    </font>
    <font>
      <i/>
      <sz val="10"/>
      <color indexed="17"/>
      <name val="Tahoma"/>
      <family val="2"/>
    </font>
    <font>
      <b/>
      <sz val="10"/>
      <color indexed="9"/>
      <name val="Tahoma"/>
      <family val="2"/>
    </font>
    <font>
      <sz val="10"/>
      <color indexed="9"/>
      <name val="Tahoma"/>
      <family val="2"/>
    </font>
    <font>
      <u/>
      <sz val="11"/>
      <color theme="10"/>
      <name val="Calibri"/>
      <family val="2"/>
    </font>
    <font>
      <b/>
      <sz val="10"/>
      <color rgb="FF0000FF"/>
      <name val="Tahoma"/>
      <family val="2"/>
    </font>
    <font>
      <sz val="10"/>
      <color indexed="8"/>
      <name val="Calibri"/>
      <family val="2"/>
      <scheme val="minor"/>
    </font>
    <font>
      <b/>
      <sz val="10"/>
      <color indexed="8"/>
      <name val="Tahoma"/>
      <family val="2"/>
    </font>
    <font>
      <sz val="10"/>
      <color indexed="8"/>
      <name val="Tahoma"/>
      <family val="2"/>
    </font>
    <font>
      <sz val="11"/>
      <name val="Calibri"/>
      <family val="2"/>
    </font>
    <font>
      <sz val="11"/>
      <name val="Calibri"/>
      <family val="2"/>
      <scheme val="minor"/>
    </font>
    <font>
      <sz val="11"/>
      <color rgb="FF000000"/>
      <name val="Calibri"/>
      <family val="2"/>
      <scheme val="minor"/>
    </font>
    <font>
      <b/>
      <sz val="11"/>
      <color rgb="FFFFFFFF"/>
      <name val="Calibri"/>
      <family val="2"/>
      <scheme val="minor"/>
    </font>
    <font>
      <b/>
      <i/>
      <sz val="11"/>
      <color rgb="FFFFFFFF"/>
      <name val="Calibri"/>
      <family val="2"/>
      <scheme val="minor"/>
    </font>
    <font>
      <sz val="11"/>
      <color theme="1"/>
      <name val="Calibri"/>
      <family val="2"/>
    </font>
  </fonts>
  <fills count="8">
    <fill>
      <patternFill patternType="none"/>
    </fill>
    <fill>
      <patternFill patternType="gray125"/>
    </fill>
    <fill>
      <patternFill patternType="solid">
        <fgColor theme="6" tint="-0.499984740745262"/>
        <bgColor indexed="64"/>
      </patternFill>
    </fill>
    <fill>
      <patternFill patternType="solid">
        <fgColor indexed="9"/>
        <bgColor indexed="26"/>
      </patternFill>
    </fill>
    <fill>
      <patternFill patternType="solid">
        <fgColor theme="0"/>
        <bgColor indexed="64"/>
      </patternFill>
    </fill>
    <fill>
      <patternFill patternType="solid">
        <fgColor indexed="18"/>
        <bgColor indexed="32"/>
      </patternFill>
    </fill>
    <fill>
      <patternFill patternType="solid">
        <fgColor rgb="FF76933C"/>
        <bgColor rgb="FF000000"/>
      </patternFill>
    </fill>
    <fill>
      <patternFill patternType="solid">
        <fgColor rgb="FFFF0000"/>
        <bgColor rgb="FF000000"/>
      </patternFill>
    </fill>
  </fills>
  <borders count="23">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right/>
      <top style="thin">
        <color indexed="8"/>
      </top>
      <bottom style="thin">
        <color auto="1"/>
      </bottom>
      <diagonal/>
    </border>
    <border>
      <left style="thin">
        <color indexed="8"/>
      </left>
      <right/>
      <top style="thin">
        <color indexed="8"/>
      </top>
      <bottom style="thin">
        <color indexed="8"/>
      </bottom>
      <diagonal/>
    </border>
    <border>
      <left style="thin">
        <color indexed="8"/>
      </left>
      <right/>
      <top/>
      <bottom style="thin">
        <color indexed="8"/>
      </bottom>
      <diagonal/>
    </border>
    <border>
      <left style="hair">
        <color indexed="8"/>
      </left>
      <right style="hair">
        <color indexed="8"/>
      </right>
      <top style="thin">
        <color indexed="8"/>
      </top>
      <bottom style="hair">
        <color indexed="8"/>
      </bottom>
      <diagonal/>
    </border>
    <border>
      <left style="hair">
        <color indexed="8"/>
      </left>
      <right style="medium">
        <color indexed="8"/>
      </right>
      <top style="thin">
        <color indexed="8"/>
      </top>
      <bottom style="hair">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diagonal/>
    </border>
    <border>
      <left style="hair">
        <color indexed="8"/>
      </left>
      <right style="medium">
        <color indexed="8"/>
      </right>
      <top style="hair">
        <color indexed="8"/>
      </top>
      <bottom/>
      <diagonal/>
    </border>
    <border>
      <left style="thin">
        <color indexed="8"/>
      </left>
      <right/>
      <top style="thin">
        <color indexed="8"/>
      </top>
      <bottom/>
      <diagonal/>
    </border>
    <border>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
    <xf numFmtId="0" fontId="0" fillId="0" borderId="0"/>
    <xf numFmtId="0" fontId="2" fillId="0" borderId="0"/>
    <xf numFmtId="0" fontId="8" fillId="0" borderId="0"/>
    <xf numFmtId="0" fontId="8" fillId="0" borderId="0"/>
    <xf numFmtId="0" fontId="17" fillId="0" borderId="0" applyNumberFormat="0" applyFill="0" applyBorder="0" applyAlignment="0" applyProtection="0">
      <alignment vertical="top"/>
      <protection locked="0"/>
    </xf>
  </cellStyleXfs>
  <cellXfs count="125">
    <xf numFmtId="0" fontId="0" fillId="0" borderId="0" xfId="0"/>
    <xf numFmtId="164" fontId="3" fillId="0" borderId="0" xfId="1" applyNumberFormat="1" applyFont="1" applyFill="1"/>
    <xf numFmtId="0" fontId="4" fillId="0" borderId="0" xfId="1" applyFont="1" applyFill="1" applyAlignment="1">
      <alignment horizontal="center"/>
    </xf>
    <xf numFmtId="164" fontId="5" fillId="0" borderId="0" xfId="1" applyNumberFormat="1" applyFont="1" applyFill="1" applyAlignment="1">
      <alignment horizontal="center"/>
    </xf>
    <xf numFmtId="164" fontId="6" fillId="0" borderId="0" xfId="1" applyNumberFormat="1" applyFont="1"/>
    <xf numFmtId="0" fontId="6" fillId="0" borderId="0" xfId="1" applyFont="1" applyAlignment="1">
      <alignment horizontal="center"/>
    </xf>
    <xf numFmtId="0" fontId="6" fillId="0" borderId="0" xfId="1" applyFont="1"/>
    <xf numFmtId="164" fontId="7" fillId="2" borderId="1" xfId="1" applyNumberFormat="1" applyFont="1" applyFill="1" applyBorder="1" applyAlignment="1">
      <alignment horizontal="center"/>
    </xf>
    <xf numFmtId="0" fontId="7" fillId="2" borderId="1" xfId="1" applyFont="1" applyFill="1" applyBorder="1" applyAlignment="1">
      <alignment horizontal="center"/>
    </xf>
    <xf numFmtId="164" fontId="6" fillId="0" borderId="1" xfId="1" applyNumberFormat="1" applyFont="1" applyBorder="1" applyAlignment="1">
      <alignment horizontal="center"/>
    </xf>
    <xf numFmtId="165" fontId="6" fillId="0" borderId="1" xfId="1" applyNumberFormat="1" applyFont="1" applyBorder="1" applyAlignment="1">
      <alignment horizontal="center"/>
    </xf>
    <xf numFmtId="0" fontId="6" fillId="0" borderId="1" xfId="1" applyFont="1" applyBorder="1" applyAlignment="1">
      <alignment horizontal="center"/>
    </xf>
    <xf numFmtId="0" fontId="6" fillId="0" borderId="1" xfId="1" applyFont="1" applyBorder="1" applyAlignment="1">
      <alignment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4" borderId="0" xfId="0" applyFill="1"/>
    <xf numFmtId="0" fontId="10" fillId="3" borderId="0" xfId="0" applyFont="1" applyFill="1"/>
    <xf numFmtId="0" fontId="9" fillId="3" borderId="0" xfId="3" applyFont="1" applyFill="1" applyBorder="1"/>
    <xf numFmtId="0" fontId="10" fillId="3" borderId="0" xfId="3" applyFont="1" applyFill="1" applyBorder="1"/>
    <xf numFmtId="166" fontId="10" fillId="3" borderId="0" xfId="3" applyNumberFormat="1" applyFont="1" applyFill="1" applyBorder="1"/>
    <xf numFmtId="0" fontId="13" fillId="3" borderId="2" xfId="0" applyFont="1" applyFill="1" applyBorder="1" applyAlignment="1">
      <alignment horizontal="left" vertical="center"/>
    </xf>
    <xf numFmtId="0" fontId="10" fillId="0" borderId="4" xfId="0" applyFont="1" applyBorder="1" applyAlignment="1">
      <alignment wrapText="1"/>
    </xf>
    <xf numFmtId="0" fontId="13" fillId="3" borderId="2" xfId="0" applyFont="1" applyFill="1" applyBorder="1" applyAlignment="1">
      <alignment vertical="center"/>
    </xf>
    <xf numFmtId="14" fontId="10" fillId="3" borderId="4" xfId="0" applyNumberFormat="1" applyFont="1" applyFill="1" applyBorder="1" applyAlignment="1">
      <alignment horizontal="left" vertical="top" wrapText="1"/>
    </xf>
    <xf numFmtId="0" fontId="13" fillId="3" borderId="0" xfId="0" applyFont="1" applyFill="1"/>
    <xf numFmtId="0" fontId="15" fillId="5" borderId="10" xfId="0" applyNumberFormat="1" applyFont="1" applyFill="1" applyBorder="1" applyAlignment="1">
      <alignment horizontal="center"/>
    </xf>
    <xf numFmtId="0" fontId="15" fillId="5" borderId="10" xfId="0" applyNumberFormat="1" applyFont="1" applyFill="1" applyBorder="1" applyAlignment="1">
      <alignment horizontal="center" wrapText="1"/>
    </xf>
    <xf numFmtId="0" fontId="15" fillId="5" borderId="11" xfId="0" applyNumberFormat="1" applyFont="1" applyFill="1" applyBorder="1" applyAlignment="1">
      <alignment horizontal="center" wrapText="1"/>
    </xf>
    <xf numFmtId="0" fontId="15" fillId="5" borderId="12" xfId="0" applyFont="1" applyFill="1" applyBorder="1"/>
    <xf numFmtId="0" fontId="16" fillId="5" borderId="12" xfId="0" applyFont="1" applyFill="1" applyBorder="1" applyAlignment="1">
      <alignment horizontal="center"/>
    </xf>
    <xf numFmtId="0" fontId="11" fillId="0" borderId="2" xfId="0" applyFont="1" applyBorder="1" applyAlignment="1">
      <alignment horizontal="center"/>
    </xf>
    <xf numFmtId="0" fontId="0" fillId="0" borderId="0" xfId="0" applyBorder="1" applyAlignment="1">
      <alignment vertical="top" wrapText="1"/>
    </xf>
    <xf numFmtId="0" fontId="12" fillId="3" borderId="0" xfId="3" applyFont="1" applyFill="1" applyBorder="1" applyAlignment="1"/>
    <xf numFmtId="0" fontId="15" fillId="5" borderId="13" xfId="0" applyNumberFormat="1" applyFont="1" applyFill="1" applyBorder="1" applyAlignment="1">
      <alignment horizontal="center"/>
    </xf>
    <xf numFmtId="0" fontId="10" fillId="3" borderId="14" xfId="0" applyNumberFormat="1" applyFont="1" applyFill="1" applyBorder="1" applyAlignment="1">
      <alignment horizontal="center"/>
    </xf>
    <xf numFmtId="0" fontId="16" fillId="5" borderId="15" xfId="0" applyNumberFormat="1" applyFont="1" applyFill="1" applyBorder="1" applyAlignment="1">
      <alignment horizontal="center"/>
    </xf>
    <xf numFmtId="0" fontId="13" fillId="3" borderId="2" xfId="0" applyFont="1" applyFill="1" applyBorder="1" applyAlignment="1">
      <alignment vertical="center" wrapText="1"/>
    </xf>
    <xf numFmtId="2" fontId="18" fillId="3" borderId="0" xfId="3" applyNumberFormat="1" applyFont="1" applyFill="1" applyBorder="1" applyAlignment="1">
      <alignment vertical="center" wrapText="1"/>
    </xf>
    <xf numFmtId="0" fontId="10" fillId="3" borderId="0" xfId="3" applyFont="1" applyFill="1" applyBorder="1" applyAlignment="1">
      <alignment vertical="center"/>
    </xf>
    <xf numFmtId="0" fontId="17" fillId="3" borderId="16" xfId="4" applyNumberFormat="1" applyFill="1" applyBorder="1" applyAlignment="1" applyProtection="1"/>
    <xf numFmtId="0" fontId="10" fillId="3" borderId="16" xfId="0" applyNumberFormat="1" applyFont="1" applyFill="1" applyBorder="1" applyAlignment="1">
      <alignment horizontal="center"/>
    </xf>
    <xf numFmtId="0" fontId="10" fillId="3" borderId="17" xfId="0" applyNumberFormat="1" applyFont="1" applyFill="1" applyBorder="1" applyAlignment="1">
      <alignment horizontal="center"/>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0" fillId="0" borderId="0" xfId="0" applyFont="1"/>
    <xf numFmtId="0" fontId="19" fillId="3" borderId="0" xfId="0" applyFont="1" applyFill="1" applyBorder="1" applyAlignment="1">
      <alignment horizontal="center" vertical="center" wrapText="1"/>
    </xf>
    <xf numFmtId="0" fontId="19" fillId="3" borderId="0" xfId="0" applyFont="1" applyFill="1" applyBorder="1" applyAlignment="1">
      <alignment horizontal="center" vertical="top" wrapText="1"/>
    </xf>
    <xf numFmtId="0" fontId="0" fillId="0" borderId="7" xfId="0" applyFont="1" applyBorder="1" applyAlignment="1">
      <alignment horizontal="center"/>
    </xf>
    <xf numFmtId="0" fontId="0" fillId="0" borderId="0" xfId="0" applyFont="1" applyAlignment="1">
      <alignment vertical="top"/>
    </xf>
    <xf numFmtId="0" fontId="0" fillId="0" borderId="1" xfId="0" applyFont="1" applyBorder="1" applyAlignment="1">
      <alignment vertical="top" wrapText="1"/>
    </xf>
    <xf numFmtId="0" fontId="0" fillId="0" borderId="1" xfId="0" applyFont="1" applyBorder="1" applyAlignment="1">
      <alignment vertical="top"/>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0" xfId="0" applyFont="1" applyFill="1"/>
    <xf numFmtId="0" fontId="19" fillId="3" borderId="0"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xf numFmtId="0" fontId="0" fillId="0" borderId="0" xfId="0" applyFont="1"/>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vertical="center"/>
    </xf>
    <xf numFmtId="14" fontId="0" fillId="0" borderId="1" xfId="0" applyNumberFormat="1" applyFont="1" applyBorder="1" applyAlignment="1">
      <alignment horizontal="center" vertical="center"/>
    </xf>
    <xf numFmtId="0" fontId="0" fillId="0" borderId="1" xfId="0" applyFont="1" applyBorder="1" applyAlignment="1">
      <alignment horizontal="left" vertical="top" wrapText="1"/>
    </xf>
    <xf numFmtId="0" fontId="9" fillId="3" borderId="2" xfId="2" applyFont="1" applyFill="1" applyBorder="1" applyAlignment="1">
      <alignment horizontal="left" wrapText="1"/>
    </xf>
    <xf numFmtId="0" fontId="10" fillId="3" borderId="3" xfId="2" applyFont="1" applyFill="1" applyBorder="1" applyAlignment="1">
      <alignment horizontal="left" vertical="top" wrapText="1"/>
    </xf>
    <xf numFmtId="0" fontId="0" fillId="0" borderId="3" xfId="0" applyBorder="1"/>
    <xf numFmtId="0" fontId="0" fillId="0" borderId="4" xfId="0" applyBorder="1"/>
    <xf numFmtId="0" fontId="0" fillId="0" borderId="0" xfId="0" applyBorder="1"/>
    <xf numFmtId="0" fontId="9" fillId="3" borderId="3" xfId="2" applyFont="1" applyFill="1" applyBorder="1" applyAlignment="1">
      <alignment horizontal="left" vertical="top" wrapText="1"/>
    </xf>
    <xf numFmtId="0" fontId="20" fillId="3" borderId="2" xfId="0" applyFont="1" applyFill="1" applyBorder="1" applyAlignment="1">
      <alignment horizontal="center" vertical="center" wrapText="1"/>
    </xf>
    <xf numFmtId="0" fontId="20" fillId="3" borderId="18" xfId="0" applyFont="1" applyFill="1" applyBorder="1" applyAlignment="1">
      <alignment horizontal="center" vertical="top" wrapText="1"/>
    </xf>
    <xf numFmtId="0" fontId="20" fillId="3" borderId="2" xfId="0" applyFont="1" applyFill="1" applyBorder="1" applyAlignment="1">
      <alignment horizontal="center" vertical="top" wrapText="1"/>
    </xf>
    <xf numFmtId="0" fontId="20" fillId="3" borderId="5" xfId="0" applyFont="1" applyFill="1" applyBorder="1" applyAlignment="1">
      <alignment horizontal="center" vertical="center" wrapText="1"/>
    </xf>
    <xf numFmtId="0" fontId="21" fillId="3" borderId="2" xfId="0" applyFont="1" applyFill="1" applyBorder="1" applyAlignment="1">
      <alignment horizontal="center" vertical="center" wrapText="1"/>
    </xf>
    <xf numFmtId="0" fontId="21" fillId="3" borderId="9" xfId="0" applyFont="1" applyFill="1" applyBorder="1" applyAlignment="1">
      <alignment horizontal="center" vertical="top" wrapText="1"/>
    </xf>
    <xf numFmtId="0" fontId="21" fillId="3" borderId="2" xfId="0" applyFont="1" applyFill="1" applyBorder="1" applyAlignment="1">
      <alignment horizontal="center" vertical="top" wrapText="1"/>
    </xf>
    <xf numFmtId="0" fontId="20" fillId="3" borderId="6" xfId="0" applyFont="1" applyFill="1" applyBorder="1" applyAlignment="1">
      <alignment horizontal="center" vertical="center" wrapText="1"/>
    </xf>
    <xf numFmtId="0" fontId="0" fillId="0" borderId="3" xfId="0" applyBorder="1"/>
    <xf numFmtId="0" fontId="0" fillId="0" borderId="3" xfId="0" applyBorder="1"/>
    <xf numFmtId="0" fontId="22" fillId="3" borderId="16" xfId="4" applyNumberFormat="1" applyFont="1" applyFill="1" applyBorder="1" applyAlignment="1" applyProtection="1">
      <alignment horizontal="center"/>
    </xf>
    <xf numFmtId="0" fontId="23" fillId="0" borderId="1" xfId="0" applyFont="1" applyBorder="1" applyAlignment="1">
      <alignment vertical="center"/>
    </xf>
    <xf numFmtId="0" fontId="0" fillId="0" borderId="3" xfId="0" applyBorder="1"/>
    <xf numFmtId="0" fontId="24" fillId="0" borderId="1" xfId="0" applyFont="1" applyBorder="1" applyAlignment="1">
      <alignment horizontal="center" vertical="center"/>
    </xf>
    <xf numFmtId="0" fontId="24" fillId="0" borderId="19" xfId="0" applyFont="1" applyBorder="1" applyAlignment="1">
      <alignment horizontal="left" vertical="top" wrapText="1"/>
    </xf>
    <xf numFmtId="0" fontId="24" fillId="0" borderId="19" xfId="0" applyFont="1" applyBorder="1" applyAlignment="1">
      <alignment vertical="top" wrapText="1"/>
    </xf>
    <xf numFmtId="0" fontId="24" fillId="0" borderId="0" xfId="0" applyFont="1"/>
    <xf numFmtId="0" fontId="24" fillId="0" borderId="19" xfId="0" applyFont="1" applyBorder="1" applyAlignment="1">
      <alignment vertical="center" wrapText="1"/>
    </xf>
    <xf numFmtId="0" fontId="25" fillId="6" borderId="1" xfId="0" applyFont="1" applyFill="1" applyBorder="1" applyAlignment="1">
      <alignment horizontal="center" vertical="center" wrapText="1"/>
    </xf>
    <xf numFmtId="0" fontId="26" fillId="7" borderId="1" xfId="0" applyFont="1" applyFill="1" applyBorder="1" applyAlignment="1">
      <alignment horizontal="center" vertical="center" wrapText="1"/>
    </xf>
    <xf numFmtId="0" fontId="24" fillId="0" borderId="19" xfId="0" applyFont="1" applyBorder="1" applyAlignment="1">
      <alignment vertical="center"/>
    </xf>
    <xf numFmtId="0" fontId="23" fillId="0" borderId="19" xfId="0" applyFont="1" applyBorder="1" applyAlignment="1">
      <alignment vertical="center"/>
    </xf>
    <xf numFmtId="0" fontId="0" fillId="0" borderId="3" xfId="0" applyBorder="1"/>
    <xf numFmtId="0" fontId="0" fillId="0" borderId="1" xfId="0" quotePrefix="1" applyFont="1" applyBorder="1" applyAlignment="1">
      <alignment vertical="top"/>
    </xf>
    <xf numFmtId="0" fontId="27" fillId="3" borderId="16" xfId="4" applyNumberFormat="1" applyFont="1" applyFill="1" applyBorder="1" applyAlignment="1" applyProtection="1">
      <alignment horizontal="center"/>
    </xf>
    <xf numFmtId="0" fontId="0" fillId="0" borderId="3" xfId="0" applyBorder="1"/>
    <xf numFmtId="164" fontId="6" fillId="0" borderId="1" xfId="0" applyNumberFormat="1" applyFont="1" applyBorder="1" applyAlignment="1">
      <alignment horizontal="center"/>
    </xf>
    <xf numFmtId="165" fontId="6" fillId="0" borderId="20" xfId="0" applyNumberFormat="1" applyFont="1" applyBorder="1" applyAlignment="1">
      <alignment horizontal="center"/>
    </xf>
    <xf numFmtId="0" fontId="6" fillId="0" borderId="20" xfId="0" applyFont="1" applyBorder="1" applyAlignment="1">
      <alignment horizontal="center" wrapText="1"/>
    </xf>
    <xf numFmtId="0" fontId="6" fillId="0" borderId="20" xfId="0" applyFont="1" applyBorder="1" applyAlignment="1">
      <alignment horizontal="center"/>
    </xf>
    <xf numFmtId="164" fontId="6" fillId="0" borderId="21" xfId="0" applyNumberFormat="1" applyFont="1" applyBorder="1" applyAlignment="1">
      <alignment horizontal="center"/>
    </xf>
    <xf numFmtId="165" fontId="6" fillId="0" borderId="22" xfId="0" applyNumberFormat="1" applyFont="1" applyBorder="1" applyAlignment="1">
      <alignment horizontal="center"/>
    </xf>
    <xf numFmtId="0" fontId="6" fillId="0" borderId="22" xfId="0" applyFont="1" applyBorder="1" applyAlignment="1">
      <alignment wrapText="1"/>
    </xf>
    <xf numFmtId="0" fontId="6" fillId="0" borderId="22" xfId="0" applyFont="1" applyBorder="1" applyAlignment="1">
      <alignment horizontal="center"/>
    </xf>
    <xf numFmtId="0" fontId="13" fillId="3" borderId="8" xfId="0" applyFont="1" applyFill="1" applyBorder="1" applyAlignment="1">
      <alignment horizontal="left"/>
    </xf>
    <xf numFmtId="0" fontId="13" fillId="3" borderId="4" xfId="0" applyFont="1" applyFill="1" applyBorder="1" applyAlignment="1">
      <alignment horizontal="left"/>
    </xf>
    <xf numFmtId="0" fontId="13" fillId="3" borderId="8" xfId="0" applyFont="1" applyFill="1" applyBorder="1" applyAlignment="1">
      <alignment vertical="center"/>
    </xf>
    <xf numFmtId="0" fontId="13" fillId="3" borderId="4" xfId="0" applyFont="1" applyFill="1" applyBorder="1" applyAlignment="1">
      <alignment vertical="center"/>
    </xf>
    <xf numFmtId="0" fontId="14" fillId="3" borderId="8" xfId="3" applyFont="1" applyFill="1" applyBorder="1" applyAlignment="1">
      <alignment horizontal="left" vertical="top" wrapText="1"/>
    </xf>
    <xf numFmtId="0" fontId="14" fillId="3" borderId="3" xfId="3" applyFont="1" applyFill="1" applyBorder="1" applyAlignment="1">
      <alignment horizontal="left" vertical="top" wrapText="1"/>
    </xf>
    <xf numFmtId="0" fontId="14" fillId="3" borderId="4" xfId="3" applyFont="1" applyFill="1" applyBorder="1" applyAlignment="1">
      <alignment horizontal="left" vertical="top" wrapText="1"/>
    </xf>
    <xf numFmtId="0" fontId="13" fillId="3" borderId="0" xfId="0" applyFont="1" applyFill="1" applyBorder="1" applyAlignment="1">
      <alignment horizontal="left" vertical="center"/>
    </xf>
    <xf numFmtId="0" fontId="12" fillId="3" borderId="0" xfId="3" applyFont="1" applyFill="1" applyBorder="1" applyAlignment="1"/>
    <xf numFmtId="0" fontId="9" fillId="3" borderId="8" xfId="0" applyFont="1" applyFill="1" applyBorder="1" applyAlignment="1">
      <alignment horizontal="left" vertical="center" wrapText="1"/>
    </xf>
    <xf numFmtId="0" fontId="9" fillId="3" borderId="4" xfId="0" applyFont="1" applyFill="1" applyBorder="1" applyAlignment="1">
      <alignment horizontal="left" vertical="center" wrapText="1"/>
    </xf>
    <xf numFmtId="0" fontId="10" fillId="3" borderId="8" xfId="0" applyFont="1" applyFill="1" applyBorder="1" applyAlignment="1">
      <alignment horizontal="left"/>
    </xf>
    <xf numFmtId="0" fontId="10" fillId="3" borderId="4" xfId="0" applyFont="1" applyFill="1" applyBorder="1" applyAlignment="1">
      <alignment horizontal="left"/>
    </xf>
    <xf numFmtId="0" fontId="0" fillId="0" borderId="3" xfId="0" applyBorder="1"/>
    <xf numFmtId="0" fontId="10" fillId="3" borderId="3" xfId="2" applyFont="1" applyFill="1" applyBorder="1" applyAlignment="1">
      <alignment horizontal="left" wrapText="1"/>
    </xf>
    <xf numFmtId="0" fontId="20" fillId="3" borderId="4" xfId="0" applyFont="1" applyFill="1" applyBorder="1" applyAlignment="1">
      <alignment horizontal="center" vertical="center" wrapText="1"/>
    </xf>
    <xf numFmtId="0" fontId="20" fillId="3" borderId="5" xfId="0" applyFont="1" applyFill="1" applyBorder="1" applyAlignment="1">
      <alignment horizontal="center" vertical="top" wrapText="1"/>
    </xf>
    <xf numFmtId="0" fontId="20" fillId="3" borderId="6" xfId="0" applyFont="1" applyFill="1" applyBorder="1" applyAlignment="1">
      <alignment horizontal="center" vertical="top" wrapText="1"/>
    </xf>
    <xf numFmtId="0" fontId="0" fillId="0" borderId="5" xfId="0" applyBorder="1" applyAlignment="1">
      <alignment horizontal="center"/>
    </xf>
    <xf numFmtId="0" fontId="0" fillId="0" borderId="6" xfId="0" applyBorder="1" applyAlignment="1">
      <alignment horizontal="center"/>
    </xf>
  </cellXfs>
  <cellStyles count="5">
    <cellStyle name="Hyperlink" xfId="4" builtinId="8"/>
    <cellStyle name="Normal" xfId="0" builtinId="0"/>
    <cellStyle name="Normal_DEV-FM-005 (Software Risk List Document)" xfId="1" xr:uid="{00000000-0005-0000-0000-000002000000}"/>
    <cellStyle name="Normal_Functional Test Case v1.0" xfId="3" xr:uid="{00000000-0005-0000-0000-000003000000}"/>
    <cellStyle name="Normal_Sheet1" xfId="2" xr:uid="{00000000-0005-0000-0000-000004000000}"/>
  </cellStyles>
  <dxfs count="558">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
      <font>
        <b/>
        <i/>
        <color theme="0"/>
      </font>
      <fill>
        <patternFill>
          <bgColor rgb="FFFF0000"/>
        </patternFill>
      </fill>
    </dxf>
    <dxf>
      <font>
        <b/>
        <i val="0"/>
        <color theme="0"/>
      </font>
      <fill>
        <patternFill>
          <bgColor theme="6" tint="-0.24994659260841701"/>
        </patternFill>
      </fill>
    </dxf>
    <dxf>
      <font>
        <b val="0"/>
        <i/>
        <color theme="0"/>
      </font>
      <fill>
        <patternFill>
          <bgColor theme="1" tint="0.24994659260841701"/>
        </patternFill>
      </fill>
    </dxf>
    <dxf>
      <font>
        <b/>
        <i/>
        <color theme="0"/>
      </font>
      <fill>
        <patternFill>
          <bgColor rgb="FFFF0000"/>
        </patternFill>
      </fill>
    </dxf>
    <dxf>
      <font>
        <b/>
        <i val="0"/>
        <color theme="1"/>
      </font>
      <fill>
        <patternFill>
          <bgColor rgb="FFFFFF00"/>
        </patternFill>
      </fill>
    </dxf>
    <dxf>
      <font>
        <b/>
        <i val="0"/>
        <color theme="0"/>
      </font>
      <fill>
        <patternFill>
          <bgColor theme="9" tint="-0.24994659260841701"/>
        </patternFill>
      </fill>
    </dxf>
  </dxfs>
  <tableStyles count="0" defaultTableStyle="TableStyleMedium9" defaultPivotStyle="PivotStyleLight16"/>
  <colors>
    <mruColors>
      <color rgb="FF0000FF"/>
      <color rgb="FFEAB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tatistic%20of%20completed%20trip"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ungnguyen/Library/Containers/com.microsoft.Excel/Data/Documents/C:/Users/YenLT/Desktop/SWP/Final%20report%20r&#232;/Testcase_function-OnlineTicket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DKoran/Desktop/Guid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fig"/>
      <sheetName val="Test_Report"/>
      <sheetName val="Manage guider contract"/>
      <sheetName val="Manage Guider Account"/>
      <sheetName val="Manage guider Post"/>
      <sheetName val="View Hide review "/>
      <sheetName val="Add category"/>
      <sheetName val="Add Location"/>
      <sheetName val="Statistic of completed trip "/>
      <sheetName val="Statistic of revenue by month"/>
      <sheetName val="Delete comment"/>
    </sheetNames>
    <sheetDataSet>
      <sheetData sheetId="0"/>
      <sheetData sheetId="1"/>
      <sheetData sheetId="2"/>
      <sheetData sheetId="3"/>
      <sheetData sheetId="4"/>
      <sheetData sheetId="5"/>
      <sheetData sheetId="6"/>
      <sheetData sheetId="7"/>
      <sheetData sheetId="8"/>
      <sheetData sheetId="9">
        <row r="1">
          <cell r="C1" t="str">
            <v>View statistic revenuew of completed trip by month</v>
          </cell>
        </row>
      </sheetData>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9"/>
  <sheetViews>
    <sheetView workbookViewId="0">
      <selection activeCell="E8" sqref="E8"/>
    </sheetView>
  </sheetViews>
  <sheetFormatPr baseColWidth="10" defaultColWidth="8.83203125" defaultRowHeight="15"/>
  <cols>
    <col min="1" max="1" width="10.1640625" bestFit="1" customWidth="1"/>
    <col min="2" max="2" width="8.33203125" bestFit="1" customWidth="1"/>
    <col min="3" max="3" width="20.83203125" bestFit="1" customWidth="1"/>
    <col min="4" max="4" width="9.5" bestFit="1" customWidth="1"/>
  </cols>
  <sheetData>
    <row r="1" spans="1:4" ht="18">
      <c r="A1" s="1"/>
      <c r="B1" s="2"/>
      <c r="C1" s="3" t="s">
        <v>0</v>
      </c>
      <c r="D1" s="2"/>
    </row>
    <row r="2" spans="1:4">
      <c r="A2" s="4"/>
      <c r="B2" s="5"/>
      <c r="C2" s="6"/>
      <c r="D2" s="5"/>
    </row>
    <row r="3" spans="1:4">
      <c r="A3" s="7" t="s">
        <v>1</v>
      </c>
      <c r="B3" s="8" t="s">
        <v>2</v>
      </c>
      <c r="C3" s="8" t="s">
        <v>3</v>
      </c>
      <c r="D3" s="8" t="s">
        <v>4</v>
      </c>
    </row>
    <row r="4" spans="1:4" ht="16">
      <c r="A4" s="97">
        <v>43742</v>
      </c>
      <c r="B4" s="98">
        <v>1</v>
      </c>
      <c r="C4" s="99" t="s">
        <v>5</v>
      </c>
      <c r="D4" s="100" t="s">
        <v>274</v>
      </c>
    </row>
    <row r="5" spans="1:4">
      <c r="A5" s="101"/>
      <c r="B5" s="102"/>
      <c r="C5" s="103"/>
      <c r="D5" s="104"/>
    </row>
    <row r="6" spans="1:4">
      <c r="A6" s="101"/>
      <c r="B6" s="102"/>
      <c r="C6" s="103"/>
      <c r="D6" s="104"/>
    </row>
    <row r="7" spans="1:4">
      <c r="A7" s="101"/>
      <c r="B7" s="102"/>
      <c r="C7" s="103"/>
      <c r="D7" s="104"/>
    </row>
    <row r="8" spans="1:4">
      <c r="A8" s="9"/>
      <c r="B8" s="10"/>
      <c r="C8" s="12"/>
      <c r="D8" s="11"/>
    </row>
    <row r="9" spans="1:4">
      <c r="A9" s="9"/>
      <c r="B9" s="10"/>
      <c r="C9" s="12"/>
      <c r="D9" s="11"/>
    </row>
    <row r="10" spans="1:4">
      <c r="A10" s="9"/>
      <c r="B10" s="10"/>
      <c r="C10" s="12"/>
      <c r="D10" s="11"/>
    </row>
    <row r="11" spans="1:4">
      <c r="A11" s="9"/>
      <c r="B11" s="10"/>
      <c r="C11" s="12"/>
      <c r="D11" s="11"/>
    </row>
    <row r="12" spans="1:4">
      <c r="A12" s="9"/>
      <c r="B12" s="10"/>
      <c r="C12" s="12"/>
      <c r="D12" s="11"/>
    </row>
    <row r="13" spans="1:4">
      <c r="A13" s="9"/>
      <c r="B13" s="10"/>
      <c r="C13" s="12"/>
      <c r="D13" s="11"/>
    </row>
    <row r="14" spans="1:4">
      <c r="A14" s="9"/>
      <c r="B14" s="10"/>
      <c r="C14" s="12"/>
      <c r="D14" s="11"/>
    </row>
    <row r="15" spans="1:4">
      <c r="A15" s="9"/>
      <c r="B15" s="10"/>
      <c r="C15" s="12"/>
      <c r="D15" s="11"/>
    </row>
    <row r="16" spans="1:4">
      <c r="A16" s="9"/>
      <c r="B16" s="10"/>
      <c r="C16" s="12"/>
      <c r="D16" s="11"/>
    </row>
    <row r="17" spans="1:4">
      <c r="A17" s="9"/>
      <c r="B17" s="10"/>
      <c r="C17" s="12"/>
      <c r="D17" s="11"/>
    </row>
    <row r="18" spans="1:4">
      <c r="A18" s="9"/>
      <c r="B18" s="10"/>
      <c r="C18" s="12"/>
      <c r="D18" s="11"/>
    </row>
    <row r="19" spans="1:4">
      <c r="A19" s="9"/>
      <c r="B19" s="10"/>
      <c r="C19" s="12"/>
      <c r="D19" s="1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4"/>
  <sheetViews>
    <sheetView workbookViewId="0">
      <selection activeCell="A5" sqref="A5"/>
    </sheetView>
  </sheetViews>
  <sheetFormatPr baseColWidth="10" defaultColWidth="8.83203125" defaultRowHeight="15"/>
  <sheetData>
    <row r="1" spans="1:2">
      <c r="A1" s="15" t="s">
        <v>8</v>
      </c>
      <c r="B1" t="s">
        <v>34</v>
      </c>
    </row>
    <row r="2" spans="1:2">
      <c r="A2" s="15" t="s">
        <v>9</v>
      </c>
      <c r="B2" t="s">
        <v>35</v>
      </c>
    </row>
    <row r="3" spans="1:2">
      <c r="A3" s="15" t="s">
        <v>18</v>
      </c>
      <c r="B3" t="s">
        <v>36</v>
      </c>
    </row>
    <row r="4" spans="1:2">
      <c r="A4" s="15"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P16"/>
  <sheetViews>
    <sheetView workbookViewId="0">
      <pane ySplit="5" topLeftCell="A6" activePane="bottomLeft" state="frozen"/>
      <selection pane="bottomLeft" activeCell="L2" sqref="L2:M2"/>
    </sheetView>
  </sheetViews>
  <sheetFormatPr baseColWidth="10" defaultColWidth="8.83203125" defaultRowHeight="15"/>
  <cols>
    <col min="2" max="2" width="6.1640625" bestFit="1" customWidth="1"/>
    <col min="3" max="3" width="40.33203125" customWidth="1"/>
    <col min="4" max="4" width="7.83203125" bestFit="1" customWidth="1"/>
    <col min="5" max="5" width="5.6640625" bestFit="1" customWidth="1"/>
    <col min="6" max="6" width="9.5" bestFit="1" customWidth="1"/>
    <col min="7" max="7" width="11.6640625" customWidth="1"/>
    <col min="11" max="11" width="16.6640625" customWidth="1"/>
  </cols>
  <sheetData>
    <row r="1" spans="1:16" s="16" customFormat="1" ht="25">
      <c r="B1" s="113" t="s">
        <v>19</v>
      </c>
      <c r="C1" s="113"/>
      <c r="D1" s="113"/>
      <c r="E1" s="113"/>
      <c r="F1" s="113"/>
      <c r="G1" s="113"/>
      <c r="K1" s="20" t="s">
        <v>20</v>
      </c>
      <c r="L1" s="114" t="s">
        <v>293</v>
      </c>
      <c r="M1" s="115"/>
      <c r="N1" s="107" t="s">
        <v>21</v>
      </c>
      <c r="O1" s="108"/>
      <c r="P1" s="21" t="s">
        <v>274</v>
      </c>
    </row>
    <row r="2" spans="1:16" s="16" customFormat="1" ht="25">
      <c r="B2" s="112" t="s">
        <v>30</v>
      </c>
      <c r="C2" s="112"/>
      <c r="D2" s="37">
        <f>(D16+E16)*100/(G16)</f>
        <v>100</v>
      </c>
      <c r="E2" s="38" t="s">
        <v>31</v>
      </c>
      <c r="F2" s="32"/>
      <c r="G2" s="32"/>
      <c r="K2" s="20" t="s">
        <v>22</v>
      </c>
      <c r="L2" s="116" t="s">
        <v>276</v>
      </c>
      <c r="M2" s="117"/>
      <c r="N2" s="105" t="s">
        <v>23</v>
      </c>
      <c r="O2" s="106"/>
      <c r="P2" s="21" t="s">
        <v>275</v>
      </c>
    </row>
    <row r="3" spans="1:16" s="16" customFormat="1" ht="25">
      <c r="B3" s="112" t="s">
        <v>32</v>
      </c>
      <c r="C3" s="112"/>
      <c r="D3" s="37">
        <f>D16*100/(G16)</f>
        <v>100</v>
      </c>
      <c r="E3" s="38" t="s">
        <v>31</v>
      </c>
      <c r="F3" s="32"/>
      <c r="G3" s="32"/>
      <c r="K3" s="22" t="s">
        <v>24</v>
      </c>
      <c r="L3" s="116"/>
      <c r="M3" s="117"/>
      <c r="N3" s="105" t="s">
        <v>25</v>
      </c>
      <c r="O3" s="106"/>
      <c r="P3" s="23"/>
    </row>
    <row r="4" spans="1:16" s="16" customFormat="1" ht="14">
      <c r="A4" s="17"/>
      <c r="B4" s="17"/>
      <c r="C4" s="18"/>
      <c r="D4" s="18"/>
      <c r="E4" s="18"/>
      <c r="F4" s="18"/>
      <c r="G4" s="19"/>
      <c r="K4" s="36" t="s">
        <v>26</v>
      </c>
      <c r="L4" s="109"/>
      <c r="M4" s="110"/>
      <c r="N4" s="110"/>
      <c r="O4" s="110"/>
      <c r="P4" s="111"/>
    </row>
    <row r="5" spans="1:16" s="16" customFormat="1" ht="28">
      <c r="B5" s="33" t="s">
        <v>11</v>
      </c>
      <c r="C5" s="25" t="s">
        <v>27</v>
      </c>
      <c r="D5" s="26" t="s">
        <v>8</v>
      </c>
      <c r="E5" s="25" t="s">
        <v>9</v>
      </c>
      <c r="F5" s="25" t="s">
        <v>18</v>
      </c>
      <c r="G5" s="27" t="s">
        <v>28</v>
      </c>
      <c r="K5" s="24"/>
      <c r="L5" s="31"/>
      <c r="M5" s="18"/>
      <c r="N5" s="18"/>
      <c r="O5" s="18"/>
      <c r="P5" s="19"/>
    </row>
    <row r="6" spans="1:16" s="16" customFormat="1">
      <c r="B6" s="34">
        <v>1</v>
      </c>
      <c r="C6" s="39" t="str">
        <f>'Manage guider contract'!C1</f>
        <v>Manage guider contract</v>
      </c>
      <c r="D6" s="40">
        <f>'Manage guider contract'!B4</f>
        <v>17</v>
      </c>
      <c r="E6" s="40">
        <f>'Manage guider contract'!E4</f>
        <v>0</v>
      </c>
      <c r="F6" s="40">
        <f>'Manage guider contract'!G4</f>
        <v>0</v>
      </c>
      <c r="G6" s="41">
        <f>'Manage guider contract'!I4</f>
        <v>17</v>
      </c>
      <c r="O6" s="18"/>
      <c r="P6" s="19"/>
    </row>
    <row r="7" spans="1:16" s="16" customFormat="1">
      <c r="B7" s="34">
        <v>2</v>
      </c>
      <c r="C7" s="39" t="str">
        <f>'Search Guider Account'!C1</f>
        <v>Search guider account</v>
      </c>
      <c r="D7" s="95">
        <f>'Search Guider Account'!B4</f>
        <v>3</v>
      </c>
      <c r="E7" s="95">
        <f>'Search Guider Account'!E4</f>
        <v>0</v>
      </c>
      <c r="F7" s="95">
        <f>'Search Guider Account'!G4</f>
        <v>0</v>
      </c>
      <c r="G7" s="95">
        <f>'Search Guider Account'!I4</f>
        <v>3</v>
      </c>
      <c r="O7" s="18"/>
      <c r="P7" s="19"/>
    </row>
    <row r="8" spans="1:16" s="16" customFormat="1">
      <c r="B8" s="34">
        <v>3</v>
      </c>
      <c r="C8" s="39" t="str">
        <f>'Manage Guider Account'!C1</f>
        <v>Manage guider account</v>
      </c>
      <c r="D8" s="40">
        <f>'Manage Guider Account'!B4</f>
        <v>15</v>
      </c>
      <c r="E8" s="40">
        <f>'Manage Guider Account'!E4</f>
        <v>0</v>
      </c>
      <c r="F8" s="40">
        <f>'Manage Guider Account'!G4</f>
        <v>0</v>
      </c>
      <c r="G8" s="41">
        <f>'Manage Guider Account'!I4</f>
        <v>15</v>
      </c>
      <c r="O8" s="18"/>
      <c r="P8" s="19"/>
    </row>
    <row r="9" spans="1:16" s="16" customFormat="1">
      <c r="B9" s="34">
        <v>4</v>
      </c>
      <c r="C9" s="39" t="str">
        <f>'Manage guider Post'!C1</f>
        <v>Manage guider post</v>
      </c>
      <c r="D9" s="81">
        <f>'Manage guider Post'!B4</f>
        <v>11</v>
      </c>
      <c r="E9" s="81">
        <f>'Manage guider Post'!E4</f>
        <v>0</v>
      </c>
      <c r="F9" s="81">
        <f>'Manage guider Post'!G4</f>
        <v>0</v>
      </c>
      <c r="G9" s="81">
        <f>'Manage guider Post'!I4</f>
        <v>11</v>
      </c>
      <c r="O9" s="18"/>
      <c r="P9" s="19"/>
    </row>
    <row r="10" spans="1:16" s="16" customFormat="1">
      <c r="B10" s="34">
        <v>5</v>
      </c>
      <c r="C10" s="39" t="str">
        <f>'View Hide review '!C1</f>
        <v>View/Hide review on a post</v>
      </c>
      <c r="D10" s="81">
        <f>'View Hide review '!B4</f>
        <v>8</v>
      </c>
      <c r="E10" s="81">
        <f>'View Hide review '!E4</f>
        <v>0</v>
      </c>
      <c r="F10" s="81">
        <f>'View Hide review '!G4</f>
        <v>0</v>
      </c>
      <c r="G10" s="81">
        <f>'View Hide review '!I4</f>
        <v>8</v>
      </c>
      <c r="O10" s="18"/>
      <c r="P10" s="19"/>
    </row>
    <row r="11" spans="1:16" s="16" customFormat="1">
      <c r="B11" s="34">
        <v>6</v>
      </c>
      <c r="C11" s="39" t="str">
        <f>'Add category'!C1</f>
        <v>Add category</v>
      </c>
      <c r="D11" s="81">
        <f>'Add category'!B4</f>
        <v>10</v>
      </c>
      <c r="E11" s="81">
        <f>'Add category'!E4</f>
        <v>0</v>
      </c>
      <c r="F11" s="81">
        <f>'Add category'!G4</f>
        <v>0</v>
      </c>
      <c r="G11" s="81">
        <f>'Add category'!I4</f>
        <v>10</v>
      </c>
      <c r="O11" s="18"/>
      <c r="P11" s="19"/>
    </row>
    <row r="12" spans="1:16" s="16" customFormat="1">
      <c r="B12" s="34">
        <v>7</v>
      </c>
      <c r="C12" s="39" t="str">
        <f>'Add Location'!C1</f>
        <v>Add location</v>
      </c>
      <c r="D12" s="81">
        <f>'Add Location'!B4</f>
        <v>18</v>
      </c>
      <c r="E12" s="81">
        <f>'Add Location'!E4</f>
        <v>0</v>
      </c>
      <c r="F12" s="81">
        <f>'Add Location'!G4</f>
        <v>0</v>
      </c>
      <c r="G12" s="81">
        <f>'Add Location'!I4</f>
        <v>18</v>
      </c>
      <c r="O12" s="18"/>
      <c r="P12" s="19"/>
    </row>
    <row r="13" spans="1:16" s="16" customFormat="1">
      <c r="B13" s="34">
        <v>8</v>
      </c>
      <c r="C13" s="39" t="str">
        <f>'Statistic of revenue by month'!C1</f>
        <v>View statistic revenuew by month</v>
      </c>
      <c r="D13" s="81">
        <f>'Statistic of revenue by month'!B4</f>
        <v>2</v>
      </c>
      <c r="E13" s="81">
        <f>'Statistic of revenue by month'!E4</f>
        <v>0</v>
      </c>
      <c r="F13" s="81">
        <f>'Statistic of revenue by month'!G4</f>
        <v>0</v>
      </c>
      <c r="G13" s="81">
        <f>'Statistic of revenue by month'!I4</f>
        <v>2</v>
      </c>
      <c r="O13" s="18"/>
      <c r="P13" s="19"/>
    </row>
    <row r="14" spans="1:16" s="16" customFormat="1">
      <c r="B14" s="34">
        <v>9</v>
      </c>
      <c r="C14" s="39" t="str">
        <f>'[1]Statistic of completed trip '!C1</f>
        <v>View statistic revenuew of completed trip by month</v>
      </c>
      <c r="D14" s="95">
        <f>'Statistic of completed trip '!B4</f>
        <v>2</v>
      </c>
      <c r="E14" s="95">
        <f>'Statistic of completed trip '!E1</f>
        <v>0</v>
      </c>
      <c r="F14" s="95">
        <f>'Statistic of completed trip '!G4</f>
        <v>0</v>
      </c>
      <c r="G14" s="95">
        <f>'Statistic of completed trip '!I4</f>
        <v>2</v>
      </c>
      <c r="O14" s="18"/>
      <c r="P14" s="19"/>
    </row>
    <row r="15" spans="1:16" s="16" customFormat="1">
      <c r="B15" s="34">
        <v>10</v>
      </c>
      <c r="C15" s="39" t="str">
        <f>Login_Logout!C1</f>
        <v>Log in/Log out</v>
      </c>
      <c r="D15" s="81">
        <f>Login_Logout!B4</f>
        <v>10</v>
      </c>
      <c r="E15" s="81">
        <f>Login_Logout!E4</f>
        <v>0</v>
      </c>
      <c r="F15" s="81">
        <f>Login_Logout!G4</f>
        <v>0</v>
      </c>
      <c r="G15" s="81">
        <f>Login_Logout!I4</f>
        <v>10</v>
      </c>
      <c r="O15" s="18"/>
      <c r="P15" s="19"/>
    </row>
    <row r="16" spans="1:16" s="16" customFormat="1" ht="13">
      <c r="B16" s="35"/>
      <c r="C16" s="28" t="s">
        <v>29</v>
      </c>
      <c r="D16" s="29">
        <f>SUM(D6:D15)</f>
        <v>96</v>
      </c>
      <c r="E16" s="29">
        <f t="shared" ref="E16:G16" si="0">SUM(E6:E15)</f>
        <v>0</v>
      </c>
      <c r="F16" s="29">
        <f t="shared" si="0"/>
        <v>0</v>
      </c>
      <c r="G16" s="29">
        <f t="shared" si="0"/>
        <v>96</v>
      </c>
      <c r="O16" s="18"/>
      <c r="P16" s="19"/>
    </row>
  </sheetData>
  <mergeCells count="10">
    <mergeCell ref="N3:O3"/>
    <mergeCell ref="N2:O2"/>
    <mergeCell ref="N1:O1"/>
    <mergeCell ref="L4:P4"/>
    <mergeCell ref="B2:C2"/>
    <mergeCell ref="B3:C3"/>
    <mergeCell ref="B1:G1"/>
    <mergeCell ref="L1:M1"/>
    <mergeCell ref="L2:M2"/>
    <mergeCell ref="L3:M3"/>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O23"/>
  <sheetViews>
    <sheetView zoomScaleNormal="100" workbookViewId="0">
      <pane ySplit="6" topLeftCell="A7" activePane="bottomLeft" state="frozen"/>
      <selection pane="bottomLeft"/>
    </sheetView>
  </sheetViews>
  <sheetFormatPr baseColWidth="10" defaultColWidth="8.83203125" defaultRowHeight="15"/>
  <cols>
    <col min="1" max="1" width="8.83203125" style="44" bestFit="1" customWidth="1"/>
    <col min="2" max="2" width="19.83203125" style="44" customWidth="1"/>
    <col min="3" max="3" width="26.5" style="48" customWidth="1"/>
    <col min="4" max="4" width="55" style="44" customWidth="1"/>
    <col min="5" max="5" width="20" style="55" customWidth="1"/>
    <col min="6" max="6" width="47" style="55" customWidth="1"/>
    <col min="7" max="7" width="32" style="48" customWidth="1"/>
    <col min="8" max="8" width="26.6640625" style="44" bestFit="1" customWidth="1"/>
    <col min="9" max="9" width="27.5" style="44" customWidth="1"/>
    <col min="10" max="10" width="11.6640625" style="44" bestFit="1" customWidth="1"/>
    <col min="11" max="11" width="12.5" style="44" bestFit="1" customWidth="1"/>
    <col min="12" max="12" width="13.5" style="44" bestFit="1" customWidth="1"/>
    <col min="13" max="14" width="12.5" style="44" customWidth="1"/>
    <col min="15" max="16384" width="8.83203125" style="44"/>
  </cols>
  <sheetData>
    <row r="1" spans="1:15" s="57" customFormat="1">
      <c r="B1" s="65" t="s">
        <v>6</v>
      </c>
      <c r="C1" s="66" t="s">
        <v>82</v>
      </c>
      <c r="D1" s="118"/>
      <c r="E1" s="118"/>
      <c r="F1" s="118"/>
      <c r="G1" s="118"/>
      <c r="H1" s="118"/>
      <c r="I1" s="118"/>
      <c r="J1" s="118"/>
      <c r="K1" s="118"/>
      <c r="L1" s="118"/>
      <c r="M1" s="67"/>
      <c r="N1" s="68"/>
      <c r="O1" s="69"/>
    </row>
    <row r="2" spans="1:15" s="57" customFormat="1">
      <c r="B2" s="65" t="s">
        <v>7</v>
      </c>
      <c r="C2" s="70"/>
      <c r="D2" s="119"/>
      <c r="E2" s="119"/>
      <c r="F2" s="119"/>
      <c r="G2" s="119"/>
      <c r="H2" s="119"/>
      <c r="I2" s="119"/>
      <c r="J2" s="119"/>
      <c r="K2" s="119"/>
      <c r="L2" s="118"/>
      <c r="M2" s="79"/>
      <c r="N2" s="68"/>
      <c r="O2" s="69"/>
    </row>
    <row r="3" spans="1:15" s="57" customFormat="1">
      <c r="B3" s="71" t="s">
        <v>8</v>
      </c>
      <c r="C3" s="72"/>
      <c r="D3" s="120"/>
      <c r="E3" s="71" t="s">
        <v>9</v>
      </c>
      <c r="F3" s="121"/>
      <c r="G3" s="73" t="s">
        <v>18</v>
      </c>
      <c r="H3" s="123"/>
      <c r="I3" s="71" t="s">
        <v>10</v>
      </c>
      <c r="J3" s="74"/>
      <c r="K3" s="71" t="s">
        <v>34</v>
      </c>
      <c r="L3" s="71" t="s">
        <v>35</v>
      </c>
      <c r="M3" s="30" t="s">
        <v>36</v>
      </c>
      <c r="N3" s="71"/>
      <c r="O3" s="69"/>
    </row>
    <row r="4" spans="1:15" s="57" customFormat="1">
      <c r="B4" s="75">
        <f>COUNTIF(I7:I93,"Pass")</f>
        <v>17</v>
      </c>
      <c r="C4" s="76"/>
      <c r="D4" s="120"/>
      <c r="E4" s="75">
        <f>COUNTIF(I8:I93,"Fail")</f>
        <v>0</v>
      </c>
      <c r="F4" s="122"/>
      <c r="G4" s="77">
        <f>COUNTIF(I8:I93,"Untested")</f>
        <v>0</v>
      </c>
      <c r="H4" s="124"/>
      <c r="I4" s="71">
        <f>(B4+E4+G4)</f>
        <v>17</v>
      </c>
      <c r="J4" s="78"/>
      <c r="K4" s="71">
        <f>COUNTIF(J7:J93,"High")</f>
        <v>17</v>
      </c>
      <c r="L4" s="71">
        <f>COUNTIF(J8:J93,"Medium")</f>
        <v>0</v>
      </c>
      <c r="M4" s="30">
        <f>COUNTIF(J8:J93,"Low")</f>
        <v>0</v>
      </c>
      <c r="N4" s="30"/>
      <c r="O4" s="69"/>
    </row>
    <row r="5" spans="1:15">
      <c r="B5" s="45"/>
      <c r="C5" s="46"/>
      <c r="D5" s="45"/>
      <c r="E5" s="54"/>
      <c r="F5" s="54"/>
      <c r="G5" s="46"/>
      <c r="H5" s="45"/>
      <c r="I5" s="45"/>
      <c r="J5" s="45"/>
      <c r="K5" s="45"/>
      <c r="L5" s="47"/>
    </row>
    <row r="6" spans="1:15" ht="16">
      <c r="A6" s="13" t="s">
        <v>11</v>
      </c>
      <c r="B6" s="13" t="s">
        <v>43</v>
      </c>
      <c r="C6" s="42" t="s">
        <v>40</v>
      </c>
      <c r="D6" s="14" t="s">
        <v>41</v>
      </c>
      <c r="E6" s="14" t="s">
        <v>42</v>
      </c>
      <c r="F6" s="14" t="s">
        <v>12</v>
      </c>
      <c r="G6" s="43" t="s">
        <v>13</v>
      </c>
      <c r="H6" s="14" t="s">
        <v>14</v>
      </c>
      <c r="I6" s="14" t="s">
        <v>15</v>
      </c>
      <c r="J6" s="14" t="s">
        <v>33</v>
      </c>
      <c r="K6" s="14" t="s">
        <v>16</v>
      </c>
      <c r="L6" s="14" t="s">
        <v>17</v>
      </c>
      <c r="M6" s="14" t="s">
        <v>37</v>
      </c>
      <c r="N6" s="14" t="s">
        <v>38</v>
      </c>
    </row>
    <row r="7" spans="1:15" s="58" customFormat="1" ht="150" customHeight="1">
      <c r="A7" s="59">
        <v>1</v>
      </c>
      <c r="B7" s="49" t="s">
        <v>45</v>
      </c>
      <c r="C7" s="64" t="s">
        <v>50</v>
      </c>
      <c r="D7" s="49" t="s">
        <v>51</v>
      </c>
      <c r="E7" s="49" t="s">
        <v>52</v>
      </c>
      <c r="F7" s="50"/>
      <c r="G7" s="49" t="s">
        <v>53</v>
      </c>
      <c r="H7" s="60"/>
      <c r="I7" s="61" t="s">
        <v>8</v>
      </c>
      <c r="J7" s="61" t="s">
        <v>34</v>
      </c>
      <c r="K7" s="62"/>
      <c r="L7" s="60"/>
      <c r="M7" s="63" t="s">
        <v>289</v>
      </c>
      <c r="N7" s="82" t="s">
        <v>274</v>
      </c>
    </row>
    <row r="8" spans="1:15" ht="137" customHeight="1">
      <c r="A8" s="59">
        <v>2</v>
      </c>
      <c r="B8" s="49" t="s">
        <v>49</v>
      </c>
      <c r="C8" s="64" t="s">
        <v>54</v>
      </c>
      <c r="D8" s="49" t="s">
        <v>51</v>
      </c>
      <c r="E8" s="49" t="s">
        <v>52</v>
      </c>
      <c r="F8" s="50"/>
      <c r="G8" s="49" t="s">
        <v>63</v>
      </c>
      <c r="H8" s="60"/>
      <c r="I8" s="61" t="s">
        <v>8</v>
      </c>
      <c r="J8" s="61" t="s">
        <v>34</v>
      </c>
      <c r="K8" s="62"/>
      <c r="L8" s="60"/>
      <c r="M8" s="63" t="s">
        <v>289</v>
      </c>
      <c r="N8" s="82" t="s">
        <v>274</v>
      </c>
    </row>
    <row r="9" spans="1:15" s="58" customFormat="1" ht="137" customHeight="1">
      <c r="A9" s="59">
        <v>3</v>
      </c>
      <c r="B9" s="49" t="s">
        <v>49</v>
      </c>
      <c r="C9" s="64" t="s">
        <v>55</v>
      </c>
      <c r="D9" s="49" t="s">
        <v>51</v>
      </c>
      <c r="E9" s="49" t="s">
        <v>52</v>
      </c>
      <c r="F9" s="50"/>
      <c r="G9" s="49" t="s">
        <v>62</v>
      </c>
      <c r="H9" s="60"/>
      <c r="I9" s="61" t="s">
        <v>8</v>
      </c>
      <c r="J9" s="61" t="s">
        <v>34</v>
      </c>
      <c r="K9" s="62"/>
      <c r="L9" s="60"/>
      <c r="M9" s="63" t="s">
        <v>289</v>
      </c>
      <c r="N9" s="82" t="s">
        <v>274</v>
      </c>
    </row>
    <row r="10" spans="1:15" s="58" customFormat="1" ht="137" customHeight="1">
      <c r="A10" s="59">
        <v>4</v>
      </c>
      <c r="B10" s="49" t="s">
        <v>49</v>
      </c>
      <c r="C10" s="64" t="s">
        <v>56</v>
      </c>
      <c r="D10" s="49" t="s">
        <v>51</v>
      </c>
      <c r="E10" s="49" t="s">
        <v>52</v>
      </c>
      <c r="F10" s="50"/>
      <c r="G10" s="49" t="s">
        <v>61</v>
      </c>
      <c r="H10" s="60"/>
      <c r="I10" s="61" t="s">
        <v>8</v>
      </c>
      <c r="J10" s="61" t="s">
        <v>34</v>
      </c>
      <c r="K10" s="62"/>
      <c r="L10" s="60"/>
      <c r="M10" s="63" t="s">
        <v>289</v>
      </c>
      <c r="N10" s="82" t="s">
        <v>274</v>
      </c>
    </row>
    <row r="11" spans="1:15" s="58" customFormat="1" ht="137" customHeight="1">
      <c r="A11" s="59">
        <v>5</v>
      </c>
      <c r="B11" s="49" t="s">
        <v>49</v>
      </c>
      <c r="C11" s="64" t="s">
        <v>57</v>
      </c>
      <c r="D11" s="49" t="s">
        <v>51</v>
      </c>
      <c r="E11" s="49" t="s">
        <v>52</v>
      </c>
      <c r="F11" s="50"/>
      <c r="G11" s="49" t="s">
        <v>59</v>
      </c>
      <c r="H11" s="60"/>
      <c r="I11" s="61" t="s">
        <v>8</v>
      </c>
      <c r="J11" s="61" t="s">
        <v>34</v>
      </c>
      <c r="K11" s="62"/>
      <c r="L11" s="60"/>
      <c r="M11" s="63" t="s">
        <v>289</v>
      </c>
      <c r="N11" s="82" t="s">
        <v>274</v>
      </c>
    </row>
    <row r="12" spans="1:15" s="58" customFormat="1" ht="137" customHeight="1">
      <c r="A12" s="59">
        <v>6</v>
      </c>
      <c r="B12" s="49" t="s">
        <v>49</v>
      </c>
      <c r="C12" s="64" t="s">
        <v>58</v>
      </c>
      <c r="D12" s="49" t="s">
        <v>51</v>
      </c>
      <c r="E12" s="49" t="s">
        <v>52</v>
      </c>
      <c r="F12" s="50"/>
      <c r="G12" s="49" t="s">
        <v>60</v>
      </c>
      <c r="H12" s="60"/>
      <c r="I12" s="61" t="s">
        <v>8</v>
      </c>
      <c r="J12" s="61" t="s">
        <v>34</v>
      </c>
      <c r="K12" s="62"/>
      <c r="L12" s="60"/>
      <c r="M12" s="63" t="s">
        <v>289</v>
      </c>
      <c r="N12" s="82" t="s">
        <v>274</v>
      </c>
    </row>
    <row r="13" spans="1:15" s="58" customFormat="1" ht="137" customHeight="1">
      <c r="A13" s="59">
        <v>7</v>
      </c>
      <c r="B13" s="49" t="s">
        <v>49</v>
      </c>
      <c r="C13" s="64" t="s">
        <v>66</v>
      </c>
      <c r="D13" s="49" t="s">
        <v>51</v>
      </c>
      <c r="E13" s="49" t="s">
        <v>52</v>
      </c>
      <c r="F13" s="50"/>
      <c r="G13" s="49" t="s">
        <v>67</v>
      </c>
      <c r="H13" s="60"/>
      <c r="I13" s="61" t="s">
        <v>8</v>
      </c>
      <c r="J13" s="61" t="s">
        <v>34</v>
      </c>
      <c r="K13" s="62"/>
      <c r="L13" s="60"/>
      <c r="M13" s="63" t="s">
        <v>289</v>
      </c>
      <c r="N13" s="82" t="s">
        <v>274</v>
      </c>
    </row>
    <row r="14" spans="1:15" s="58" customFormat="1" ht="137" customHeight="1">
      <c r="A14" s="59">
        <v>8</v>
      </c>
      <c r="B14" s="49" t="s">
        <v>49</v>
      </c>
      <c r="C14" s="64" t="s">
        <v>64</v>
      </c>
      <c r="D14" s="49" t="s">
        <v>51</v>
      </c>
      <c r="E14" s="49" t="s">
        <v>52</v>
      </c>
      <c r="F14" s="50"/>
      <c r="G14" s="49" t="s">
        <v>65</v>
      </c>
      <c r="H14" s="60"/>
      <c r="I14" s="61" t="s">
        <v>8</v>
      </c>
      <c r="J14" s="61" t="s">
        <v>34</v>
      </c>
      <c r="K14" s="62"/>
      <c r="L14" s="60"/>
      <c r="M14" s="63" t="s">
        <v>289</v>
      </c>
      <c r="N14" s="82" t="s">
        <v>274</v>
      </c>
    </row>
    <row r="15" spans="1:15" s="58" customFormat="1" ht="137" customHeight="1">
      <c r="A15" s="59">
        <v>9</v>
      </c>
      <c r="B15" s="49" t="s">
        <v>49</v>
      </c>
      <c r="C15" s="64" t="s">
        <v>68</v>
      </c>
      <c r="D15" s="49" t="s">
        <v>51</v>
      </c>
      <c r="E15" s="49" t="s">
        <v>52</v>
      </c>
      <c r="F15" s="50"/>
      <c r="G15" s="49" t="s">
        <v>69</v>
      </c>
      <c r="H15" s="60"/>
      <c r="I15" s="61" t="s">
        <v>8</v>
      </c>
      <c r="J15" s="61" t="s">
        <v>34</v>
      </c>
      <c r="K15" s="62"/>
      <c r="L15" s="60"/>
      <c r="M15" s="63" t="s">
        <v>289</v>
      </c>
      <c r="N15" s="82" t="s">
        <v>274</v>
      </c>
    </row>
    <row r="16" spans="1:15" s="58" customFormat="1" ht="137" customHeight="1">
      <c r="A16" s="59">
        <v>10</v>
      </c>
      <c r="B16" s="49" t="s">
        <v>49</v>
      </c>
      <c r="C16" s="64" t="s">
        <v>70</v>
      </c>
      <c r="D16" s="49" t="s">
        <v>51</v>
      </c>
      <c r="E16" s="49" t="s">
        <v>52</v>
      </c>
      <c r="F16" s="50"/>
      <c r="G16" s="49" t="s">
        <v>71</v>
      </c>
      <c r="H16" s="60"/>
      <c r="I16" s="61" t="s">
        <v>8</v>
      </c>
      <c r="J16" s="61" t="s">
        <v>34</v>
      </c>
      <c r="K16" s="62"/>
      <c r="L16" s="60"/>
      <c r="M16" s="63" t="s">
        <v>289</v>
      </c>
      <c r="N16" s="82" t="s">
        <v>274</v>
      </c>
    </row>
    <row r="17" spans="1:15" s="58" customFormat="1" ht="137" customHeight="1">
      <c r="A17" s="59">
        <v>11</v>
      </c>
      <c r="B17" s="49" t="s">
        <v>49</v>
      </c>
      <c r="C17" s="64" t="s">
        <v>73</v>
      </c>
      <c r="D17" s="49" t="s">
        <v>51</v>
      </c>
      <c r="E17" s="49" t="s">
        <v>52</v>
      </c>
      <c r="F17" s="50"/>
      <c r="G17" s="49" t="s">
        <v>71</v>
      </c>
      <c r="H17" s="60"/>
      <c r="I17" s="61" t="s">
        <v>8</v>
      </c>
      <c r="J17" s="61" t="s">
        <v>34</v>
      </c>
      <c r="K17" s="62"/>
      <c r="L17" s="60"/>
      <c r="M17" s="63" t="s">
        <v>289</v>
      </c>
      <c r="N17" s="82" t="s">
        <v>274</v>
      </c>
    </row>
    <row r="18" spans="1:15" s="58" customFormat="1" ht="137" customHeight="1">
      <c r="A18" s="59">
        <v>12</v>
      </c>
      <c r="B18" s="49" t="s">
        <v>49</v>
      </c>
      <c r="C18" s="64" t="s">
        <v>72</v>
      </c>
      <c r="D18" s="49" t="s">
        <v>51</v>
      </c>
      <c r="E18" s="49" t="s">
        <v>52</v>
      </c>
      <c r="F18" s="50"/>
      <c r="G18" s="49" t="s">
        <v>71</v>
      </c>
      <c r="H18" s="60"/>
      <c r="I18" s="61" t="s">
        <v>8</v>
      </c>
      <c r="J18" s="61" t="s">
        <v>34</v>
      </c>
      <c r="K18" s="62"/>
      <c r="L18" s="60"/>
      <c r="M18" s="63" t="s">
        <v>289</v>
      </c>
      <c r="N18" s="82" t="s">
        <v>274</v>
      </c>
    </row>
    <row r="19" spans="1:15" s="58" customFormat="1" ht="96">
      <c r="A19" s="84">
        <v>13</v>
      </c>
      <c r="B19" s="85" t="s">
        <v>44</v>
      </c>
      <c r="C19" s="85" t="s">
        <v>74</v>
      </c>
      <c r="D19" s="49" t="s">
        <v>75</v>
      </c>
      <c r="E19" s="86" t="s">
        <v>48</v>
      </c>
      <c r="F19" s="86"/>
      <c r="G19" s="86" t="s">
        <v>76</v>
      </c>
      <c r="H19" s="88"/>
      <c r="I19" s="89" t="s">
        <v>8</v>
      </c>
      <c r="J19" s="90" t="s">
        <v>34</v>
      </c>
      <c r="K19" s="91"/>
      <c r="L19" s="88"/>
      <c r="M19" s="63" t="s">
        <v>289</v>
      </c>
      <c r="N19" s="92" t="s">
        <v>274</v>
      </c>
      <c r="O19" s="87"/>
    </row>
    <row r="20" spans="1:15" s="58" customFormat="1" ht="32">
      <c r="A20" s="59">
        <v>14</v>
      </c>
      <c r="B20" s="64" t="s">
        <v>44</v>
      </c>
      <c r="C20" s="64" t="s">
        <v>77</v>
      </c>
      <c r="D20" s="49" t="s">
        <v>78</v>
      </c>
      <c r="E20" s="49" t="s">
        <v>48</v>
      </c>
      <c r="F20" s="49"/>
      <c r="G20" s="49" t="s">
        <v>85</v>
      </c>
      <c r="H20" s="60"/>
      <c r="I20" s="61" t="s">
        <v>8</v>
      </c>
      <c r="J20" s="61" t="s">
        <v>34</v>
      </c>
      <c r="K20" s="62"/>
      <c r="L20" s="60"/>
      <c r="M20" s="63" t="s">
        <v>289</v>
      </c>
      <c r="N20" s="82" t="s">
        <v>274</v>
      </c>
    </row>
    <row r="21" spans="1:15" s="58" customFormat="1" ht="96">
      <c r="A21" s="59">
        <v>15</v>
      </c>
      <c r="B21" s="64" t="s">
        <v>79</v>
      </c>
      <c r="C21" s="64" t="s">
        <v>80</v>
      </c>
      <c r="D21" s="49" t="s">
        <v>78</v>
      </c>
      <c r="E21" s="49" t="s">
        <v>48</v>
      </c>
      <c r="F21" s="49"/>
      <c r="G21" s="49" t="s">
        <v>81</v>
      </c>
      <c r="H21" s="60"/>
      <c r="I21" s="61" t="s">
        <v>8</v>
      </c>
      <c r="J21" s="61" t="s">
        <v>34</v>
      </c>
      <c r="K21" s="62"/>
      <c r="L21" s="60"/>
      <c r="M21" s="63" t="s">
        <v>289</v>
      </c>
      <c r="N21" s="82" t="s">
        <v>274</v>
      </c>
    </row>
    <row r="22" spans="1:15" s="58" customFormat="1" ht="32">
      <c r="A22" s="59">
        <v>16</v>
      </c>
      <c r="B22" s="64" t="s">
        <v>44</v>
      </c>
      <c r="C22" s="64" t="s">
        <v>83</v>
      </c>
      <c r="D22" s="49" t="s">
        <v>84</v>
      </c>
      <c r="E22" s="49" t="s">
        <v>48</v>
      </c>
      <c r="F22" s="49"/>
      <c r="G22" s="49" t="s">
        <v>86</v>
      </c>
      <c r="H22" s="60"/>
      <c r="I22" s="61" t="s">
        <v>8</v>
      </c>
      <c r="J22" s="61" t="s">
        <v>34</v>
      </c>
      <c r="K22" s="62"/>
      <c r="L22" s="60"/>
      <c r="M22" s="63" t="s">
        <v>289</v>
      </c>
      <c r="N22" s="82" t="s">
        <v>274</v>
      </c>
    </row>
    <row r="23" spans="1:15" s="58" customFormat="1" ht="96">
      <c r="A23" s="59">
        <v>17</v>
      </c>
      <c r="B23" s="64" t="s">
        <v>79</v>
      </c>
      <c r="C23" s="64" t="s">
        <v>87</v>
      </c>
      <c r="D23" s="49" t="s">
        <v>84</v>
      </c>
      <c r="E23" s="49" t="s">
        <v>48</v>
      </c>
      <c r="F23" s="49"/>
      <c r="G23" s="49" t="s">
        <v>88</v>
      </c>
      <c r="H23" s="60"/>
      <c r="I23" s="61" t="s">
        <v>8</v>
      </c>
      <c r="J23" s="61" t="s">
        <v>34</v>
      </c>
      <c r="K23" s="62"/>
      <c r="L23" s="60"/>
      <c r="M23" s="63" t="s">
        <v>289</v>
      </c>
      <c r="N23" s="82" t="s">
        <v>274</v>
      </c>
    </row>
  </sheetData>
  <mergeCells count="5">
    <mergeCell ref="D1:L1"/>
    <mergeCell ref="D2:L2"/>
    <mergeCell ref="D3:D4"/>
    <mergeCell ref="F3:F4"/>
    <mergeCell ref="H3:H4"/>
  </mergeCells>
  <conditionalFormatting sqref="J7:J8">
    <cfRule type="expression" dxfId="557" priority="2515">
      <formula>J7="Medium"</formula>
    </cfRule>
    <cfRule type="expression" dxfId="556" priority="2516">
      <formula>J7="Low"</formula>
    </cfRule>
    <cfRule type="expression" dxfId="555" priority="2517">
      <formula>J7="High"</formula>
    </cfRule>
  </conditionalFormatting>
  <conditionalFormatting sqref="I7:I8">
    <cfRule type="expression" dxfId="554" priority="238">
      <formula>I7="Untested"</formula>
    </cfRule>
    <cfRule type="expression" dxfId="553" priority="239">
      <formula>I7="Pass"</formula>
    </cfRule>
    <cfRule type="expression" dxfId="552" priority="240">
      <formula>I7="Fail"</formula>
    </cfRule>
  </conditionalFormatting>
  <conditionalFormatting sqref="J20">
    <cfRule type="expression" dxfId="551" priority="214">
      <formula>J20="Medium"</formula>
    </cfRule>
    <cfRule type="expression" dxfId="550" priority="215">
      <formula>J20="Low"</formula>
    </cfRule>
    <cfRule type="expression" dxfId="549" priority="216">
      <formula>J20="High"</formula>
    </cfRule>
  </conditionalFormatting>
  <conditionalFormatting sqref="I20">
    <cfRule type="expression" dxfId="548" priority="211">
      <formula>I20="Untested"</formula>
    </cfRule>
    <cfRule type="expression" dxfId="547" priority="212">
      <formula>I20="Pass"</formula>
    </cfRule>
    <cfRule type="expression" dxfId="546" priority="213">
      <formula>I20="Fail"</formula>
    </cfRule>
  </conditionalFormatting>
  <conditionalFormatting sqref="J9">
    <cfRule type="expression" dxfId="545" priority="76">
      <formula>J9="Medium"</formula>
    </cfRule>
    <cfRule type="expression" dxfId="544" priority="77">
      <formula>J9="Low"</formula>
    </cfRule>
    <cfRule type="expression" dxfId="543" priority="78">
      <formula>J9="High"</formula>
    </cfRule>
  </conditionalFormatting>
  <conditionalFormatting sqref="I9">
    <cfRule type="expression" dxfId="542" priority="73">
      <formula>I9="Untested"</formula>
    </cfRule>
    <cfRule type="expression" dxfId="541" priority="74">
      <formula>I9="Pass"</formula>
    </cfRule>
    <cfRule type="expression" dxfId="540" priority="75">
      <formula>I9="Fail"</formula>
    </cfRule>
  </conditionalFormatting>
  <conditionalFormatting sqref="J10">
    <cfRule type="expression" dxfId="539" priority="70">
      <formula>J10="Medium"</formula>
    </cfRule>
    <cfRule type="expression" dxfId="538" priority="71">
      <formula>J10="Low"</formula>
    </cfRule>
    <cfRule type="expression" dxfId="537" priority="72">
      <formula>J10="High"</formula>
    </cfRule>
  </conditionalFormatting>
  <conditionalFormatting sqref="I10">
    <cfRule type="expression" dxfId="536" priority="67">
      <formula>I10="Untested"</formula>
    </cfRule>
    <cfRule type="expression" dxfId="535" priority="68">
      <formula>I10="Pass"</formula>
    </cfRule>
    <cfRule type="expression" dxfId="534" priority="69">
      <formula>I10="Fail"</formula>
    </cfRule>
  </conditionalFormatting>
  <conditionalFormatting sqref="J11">
    <cfRule type="expression" dxfId="533" priority="64">
      <formula>J11="Medium"</formula>
    </cfRule>
    <cfRule type="expression" dxfId="532" priority="65">
      <formula>J11="Low"</formula>
    </cfRule>
    <cfRule type="expression" dxfId="531" priority="66">
      <formula>J11="High"</formula>
    </cfRule>
  </conditionalFormatting>
  <conditionalFormatting sqref="I11">
    <cfRule type="expression" dxfId="530" priority="61">
      <formula>I11="Untested"</formula>
    </cfRule>
    <cfRule type="expression" dxfId="529" priority="62">
      <formula>I11="Pass"</formula>
    </cfRule>
    <cfRule type="expression" dxfId="528" priority="63">
      <formula>I11="Fail"</formula>
    </cfRule>
  </conditionalFormatting>
  <conditionalFormatting sqref="J12">
    <cfRule type="expression" dxfId="527" priority="58">
      <formula>J12="Medium"</formula>
    </cfRule>
    <cfRule type="expression" dxfId="526" priority="59">
      <formula>J12="Low"</formula>
    </cfRule>
    <cfRule type="expression" dxfId="525" priority="60">
      <formula>J12="High"</formula>
    </cfRule>
  </conditionalFormatting>
  <conditionalFormatting sqref="I12">
    <cfRule type="expression" dxfId="524" priority="55">
      <formula>I12="Untested"</formula>
    </cfRule>
    <cfRule type="expression" dxfId="523" priority="56">
      <formula>I12="Pass"</formula>
    </cfRule>
    <cfRule type="expression" dxfId="522" priority="57">
      <formula>I12="Fail"</formula>
    </cfRule>
  </conditionalFormatting>
  <conditionalFormatting sqref="J13">
    <cfRule type="expression" dxfId="521" priority="52">
      <formula>J13="Medium"</formula>
    </cfRule>
    <cfRule type="expression" dxfId="520" priority="53">
      <formula>J13="Low"</formula>
    </cfRule>
    <cfRule type="expression" dxfId="519" priority="54">
      <formula>J13="High"</formula>
    </cfRule>
  </conditionalFormatting>
  <conditionalFormatting sqref="I13">
    <cfRule type="expression" dxfId="518" priority="49">
      <formula>I13="Untested"</formula>
    </cfRule>
    <cfRule type="expression" dxfId="517" priority="50">
      <formula>I13="Pass"</formula>
    </cfRule>
    <cfRule type="expression" dxfId="516" priority="51">
      <formula>I13="Fail"</formula>
    </cfRule>
  </conditionalFormatting>
  <conditionalFormatting sqref="J14">
    <cfRule type="expression" dxfId="515" priority="46">
      <formula>J14="Medium"</formula>
    </cfRule>
    <cfRule type="expression" dxfId="514" priority="47">
      <formula>J14="Low"</formula>
    </cfRule>
    <cfRule type="expression" dxfId="513" priority="48">
      <formula>J14="High"</formula>
    </cfRule>
  </conditionalFormatting>
  <conditionalFormatting sqref="I14">
    <cfRule type="expression" dxfId="512" priority="43">
      <formula>I14="Untested"</formula>
    </cfRule>
    <cfRule type="expression" dxfId="511" priority="44">
      <formula>I14="Pass"</formula>
    </cfRule>
    <cfRule type="expression" dxfId="510" priority="45">
      <formula>I14="Fail"</formula>
    </cfRule>
  </conditionalFormatting>
  <conditionalFormatting sqref="J15">
    <cfRule type="expression" dxfId="509" priority="40">
      <formula>J15="Medium"</formula>
    </cfRule>
    <cfRule type="expression" dxfId="508" priority="41">
      <formula>J15="Low"</formula>
    </cfRule>
    <cfRule type="expression" dxfId="507" priority="42">
      <formula>J15="High"</formula>
    </cfRule>
  </conditionalFormatting>
  <conditionalFormatting sqref="I15">
    <cfRule type="expression" dxfId="506" priority="37">
      <formula>I15="Untested"</formula>
    </cfRule>
    <cfRule type="expression" dxfId="505" priority="38">
      <formula>I15="Pass"</formula>
    </cfRule>
    <cfRule type="expression" dxfId="504" priority="39">
      <formula>I15="Fail"</formula>
    </cfRule>
  </conditionalFormatting>
  <conditionalFormatting sqref="J16">
    <cfRule type="expression" dxfId="503" priority="34">
      <formula>J16="Medium"</formula>
    </cfRule>
    <cfRule type="expression" dxfId="502" priority="35">
      <formula>J16="Low"</formula>
    </cfRule>
    <cfRule type="expression" dxfId="501" priority="36">
      <formula>J16="High"</formula>
    </cfRule>
  </conditionalFormatting>
  <conditionalFormatting sqref="I16">
    <cfRule type="expression" dxfId="500" priority="31">
      <formula>I16="Untested"</formula>
    </cfRule>
    <cfRule type="expression" dxfId="499" priority="32">
      <formula>I16="Pass"</formula>
    </cfRule>
    <cfRule type="expression" dxfId="498" priority="33">
      <formula>I16="Fail"</formula>
    </cfRule>
  </conditionalFormatting>
  <conditionalFormatting sqref="J17">
    <cfRule type="expression" dxfId="497" priority="28">
      <formula>J17="Medium"</formula>
    </cfRule>
    <cfRule type="expression" dxfId="496" priority="29">
      <formula>J17="Low"</formula>
    </cfRule>
    <cfRule type="expression" dxfId="495" priority="30">
      <formula>J17="High"</formula>
    </cfRule>
  </conditionalFormatting>
  <conditionalFormatting sqref="I17">
    <cfRule type="expression" dxfId="494" priority="25">
      <formula>I17="Untested"</formula>
    </cfRule>
    <cfRule type="expression" dxfId="493" priority="26">
      <formula>I17="Pass"</formula>
    </cfRule>
    <cfRule type="expression" dxfId="492" priority="27">
      <formula>I17="Fail"</formula>
    </cfRule>
  </conditionalFormatting>
  <conditionalFormatting sqref="J18">
    <cfRule type="expression" dxfId="491" priority="22">
      <formula>J18="Medium"</formula>
    </cfRule>
    <cfRule type="expression" dxfId="490" priority="23">
      <formula>J18="Low"</formula>
    </cfRule>
    <cfRule type="expression" dxfId="489" priority="24">
      <formula>J18="High"</formula>
    </cfRule>
  </conditionalFormatting>
  <conditionalFormatting sqref="I18">
    <cfRule type="expression" dxfId="488" priority="19">
      <formula>I18="Untested"</formula>
    </cfRule>
    <cfRule type="expression" dxfId="487" priority="20">
      <formula>I18="Pass"</formula>
    </cfRule>
    <cfRule type="expression" dxfId="486" priority="21">
      <formula>I18="Fail"</formula>
    </cfRule>
  </conditionalFormatting>
  <conditionalFormatting sqref="J21">
    <cfRule type="expression" dxfId="485" priority="16">
      <formula>J21="Medium"</formula>
    </cfRule>
    <cfRule type="expression" dxfId="484" priority="17">
      <formula>J21="Low"</formula>
    </cfRule>
    <cfRule type="expression" dxfId="483" priority="18">
      <formula>J21="High"</formula>
    </cfRule>
  </conditionalFormatting>
  <conditionalFormatting sqref="I21">
    <cfRule type="expression" dxfId="482" priority="13">
      <formula>I21="Untested"</formula>
    </cfRule>
    <cfRule type="expression" dxfId="481" priority="14">
      <formula>I21="Pass"</formula>
    </cfRule>
    <cfRule type="expression" dxfId="480" priority="15">
      <formula>I21="Fail"</formula>
    </cfRule>
  </conditionalFormatting>
  <conditionalFormatting sqref="J22">
    <cfRule type="expression" dxfId="479" priority="10">
      <formula>J22="Medium"</formula>
    </cfRule>
    <cfRule type="expression" dxfId="478" priority="11">
      <formula>J22="Low"</formula>
    </cfRule>
    <cfRule type="expression" dxfId="477" priority="12">
      <formula>J22="High"</formula>
    </cfRule>
  </conditionalFormatting>
  <conditionalFormatting sqref="I22">
    <cfRule type="expression" dxfId="476" priority="7">
      <formula>I22="Untested"</formula>
    </cfRule>
    <cfRule type="expression" dxfId="475" priority="8">
      <formula>I22="Pass"</formula>
    </cfRule>
    <cfRule type="expression" dxfId="474" priority="9">
      <formula>I22="Fail"</formula>
    </cfRule>
  </conditionalFormatting>
  <conditionalFormatting sqref="J23">
    <cfRule type="expression" dxfId="473" priority="4">
      <formula>J23="Medium"</formula>
    </cfRule>
    <cfRule type="expression" dxfId="472" priority="5">
      <formula>J23="Low"</formula>
    </cfRule>
    <cfRule type="expression" dxfId="471" priority="6">
      <formula>J23="High"</formula>
    </cfRule>
  </conditionalFormatting>
  <conditionalFormatting sqref="I23">
    <cfRule type="expression" dxfId="470" priority="1">
      <formula>I23="Untested"</formula>
    </cfRule>
    <cfRule type="expression" dxfId="469" priority="2">
      <formula>I23="Pass"</formula>
    </cfRule>
    <cfRule type="expression" dxfId="468" priority="3">
      <formula>I23="Fail"</formula>
    </cfRule>
  </conditionalFormatting>
  <dataValidations count="2">
    <dataValidation allowBlank="1" showInputMessage="1" showErrorMessage="1" promptTitle="ket-qua1" sqref="I5 I1:I2" xr:uid="{00000000-0002-0000-0300-000000000000}"/>
    <dataValidation type="list" allowBlank="1" showInputMessage="1" showErrorMessage="1" sqref="J2" xr:uid="{00000000-0002-0000-0300-000001000000}">
      <formula1>#REF!</formula1>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2000000}">
          <x14:formula1>
            <xm:f>Config!$A$1:$A$4</xm:f>
          </x14:formula1>
          <xm:sqref>J5 I7:I18 J24:J1048576 I20:I23</xm:sqref>
        </x14:dataValidation>
        <x14:dataValidation type="list" allowBlank="1" showInputMessage="1" showErrorMessage="1" xr:uid="{00000000-0002-0000-0300-000003000000}">
          <x14:formula1>
            <xm:f>'/Users/dungnguyen/Desktop/TestCase/\Users\dungnguyen\Library\Containers\com.microsoft.Excel\Data\Documents\C:\Users\YenLT\Desktop\SWP\Final report rè\[Testcase_function-OnlineTickets.xlsx]Config'!#REF!</xm:f>
          </x14:formula1>
          <xm:sqref>J1</xm:sqref>
        </x14:dataValidation>
        <x14:dataValidation type="list" allowBlank="1" showInputMessage="1" showErrorMessage="1" xr:uid="{00000000-0002-0000-0300-000004000000}">
          <x14:formula1>
            <xm:f>Config!$B$1:$B$3</xm:f>
          </x14:formula1>
          <xm:sqref>J7:J18 J20:J23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9"/>
  <sheetViews>
    <sheetView tabSelected="1" zoomScaleNormal="100" workbookViewId="0">
      <selection activeCell="E9" sqref="E9"/>
    </sheetView>
  </sheetViews>
  <sheetFormatPr baseColWidth="10" defaultColWidth="8.83203125" defaultRowHeight="15"/>
  <cols>
    <col min="1" max="1" width="8.83203125" style="58" bestFit="1" customWidth="1"/>
    <col min="2" max="2" width="13.6640625" style="58" bestFit="1" customWidth="1"/>
    <col min="3" max="3" width="35.33203125" style="48" customWidth="1"/>
    <col min="4" max="4" width="43.5" style="58" customWidth="1"/>
    <col min="5" max="5" width="33.5" style="55" customWidth="1"/>
    <col min="6" max="6" width="29.6640625" style="56" customWidth="1"/>
    <col min="7" max="7" width="27.83203125" style="48" customWidth="1"/>
    <col min="8" max="8" width="26.6640625" style="58" bestFit="1" customWidth="1"/>
    <col min="9" max="9" width="27.5" style="58" customWidth="1"/>
    <col min="10" max="10" width="11.6640625" style="58" bestFit="1" customWidth="1"/>
    <col min="11" max="11" width="12.5" style="58" bestFit="1" customWidth="1"/>
    <col min="12" max="12" width="13.5" style="58" bestFit="1" customWidth="1"/>
    <col min="13" max="13" width="10.83203125" style="58" customWidth="1"/>
    <col min="14" max="16384" width="8.83203125" style="58"/>
  </cols>
  <sheetData>
    <row r="1" spans="1:15" s="57" customFormat="1">
      <c r="B1" s="65" t="s">
        <v>6</v>
      </c>
      <c r="C1" s="66" t="s">
        <v>277</v>
      </c>
      <c r="D1" s="118"/>
      <c r="E1" s="118"/>
      <c r="F1" s="118"/>
      <c r="G1" s="118"/>
      <c r="H1" s="118"/>
      <c r="I1" s="118"/>
      <c r="J1" s="118"/>
      <c r="K1" s="118"/>
      <c r="L1" s="118"/>
      <c r="M1" s="96"/>
      <c r="N1" s="68"/>
      <c r="O1" s="69"/>
    </row>
    <row r="2" spans="1:15" s="57" customFormat="1" ht="29">
      <c r="B2" s="65" t="s">
        <v>7</v>
      </c>
      <c r="C2" s="70"/>
      <c r="D2" s="119"/>
      <c r="E2" s="119"/>
      <c r="F2" s="119"/>
      <c r="G2" s="119"/>
      <c r="H2" s="119"/>
      <c r="I2" s="119"/>
      <c r="J2" s="119"/>
      <c r="K2" s="119"/>
      <c r="L2" s="118"/>
      <c r="M2" s="96"/>
      <c r="N2" s="68"/>
      <c r="O2" s="69"/>
    </row>
    <row r="3" spans="1:15" s="57" customFormat="1">
      <c r="B3" s="71" t="s">
        <v>8</v>
      </c>
      <c r="C3" s="72"/>
      <c r="D3" s="120"/>
      <c r="E3" s="71" t="s">
        <v>9</v>
      </c>
      <c r="F3" s="121"/>
      <c r="G3" s="73" t="s">
        <v>18</v>
      </c>
      <c r="H3" s="123"/>
      <c r="I3" s="71" t="s">
        <v>10</v>
      </c>
      <c r="J3" s="74"/>
      <c r="K3" s="71" t="s">
        <v>34</v>
      </c>
      <c r="L3" s="71" t="s">
        <v>35</v>
      </c>
      <c r="M3" s="30" t="s">
        <v>36</v>
      </c>
      <c r="N3" s="71"/>
      <c r="O3" s="69"/>
    </row>
    <row r="4" spans="1:15" s="57" customFormat="1">
      <c r="B4" s="75">
        <f>COUNTIF(I7:I137,"Pass")</f>
        <v>3</v>
      </c>
      <c r="C4" s="76"/>
      <c r="D4" s="120"/>
      <c r="E4" s="75">
        <f>COUNTIF(I8:I137,"Fail")</f>
        <v>0</v>
      </c>
      <c r="F4" s="122"/>
      <c r="G4" s="77">
        <f>COUNTIF(I8:I137,"Untested")</f>
        <v>0</v>
      </c>
      <c r="H4" s="124"/>
      <c r="I4" s="71">
        <f>(B4+E4+G4)</f>
        <v>3</v>
      </c>
      <c r="J4" s="78"/>
      <c r="K4" s="71">
        <f>COUNTIF(J8:J137,"High")</f>
        <v>2</v>
      </c>
      <c r="L4" s="71">
        <f>COUNTIF(J8:J137,"Medium")</f>
        <v>0</v>
      </c>
      <c r="M4" s="30">
        <f>COUNTIF(J8:J137,"Low")</f>
        <v>0</v>
      </c>
      <c r="N4" s="30"/>
      <c r="O4" s="69"/>
    </row>
    <row r="5" spans="1:15">
      <c r="B5" s="45"/>
      <c r="C5" s="46"/>
      <c r="D5" s="45"/>
      <c r="E5" s="54"/>
      <c r="F5" s="54"/>
      <c r="G5" s="46"/>
      <c r="H5" s="45"/>
      <c r="I5" s="45"/>
      <c r="J5" s="45"/>
      <c r="K5" s="45"/>
      <c r="L5" s="47"/>
    </row>
    <row r="6" spans="1:15" ht="16">
      <c r="A6" s="13" t="s">
        <v>11</v>
      </c>
      <c r="B6" s="13" t="s">
        <v>43</v>
      </c>
      <c r="C6" s="42" t="s">
        <v>40</v>
      </c>
      <c r="D6" s="14" t="s">
        <v>41</v>
      </c>
      <c r="E6" s="14" t="s">
        <v>42</v>
      </c>
      <c r="F6" s="13" t="s">
        <v>12</v>
      </c>
      <c r="G6" s="43" t="s">
        <v>13</v>
      </c>
      <c r="H6" s="14" t="s">
        <v>14</v>
      </c>
      <c r="I6" s="14" t="s">
        <v>15</v>
      </c>
      <c r="J6" s="14" t="s">
        <v>33</v>
      </c>
      <c r="K6" s="14" t="s">
        <v>16</v>
      </c>
      <c r="L6" s="14" t="s">
        <v>17</v>
      </c>
      <c r="M6" s="14" t="s">
        <v>37</v>
      </c>
      <c r="N6" s="14" t="s">
        <v>38</v>
      </c>
    </row>
    <row r="7" spans="1:15" ht="64">
      <c r="A7" s="59">
        <v>1</v>
      </c>
      <c r="B7" s="49" t="s">
        <v>45</v>
      </c>
      <c r="C7" s="64" t="s">
        <v>278</v>
      </c>
      <c r="D7" s="49" t="s">
        <v>279</v>
      </c>
      <c r="E7" s="49" t="s">
        <v>287</v>
      </c>
      <c r="F7" s="50"/>
      <c r="G7" s="49" t="s">
        <v>280</v>
      </c>
      <c r="H7" s="60"/>
      <c r="I7" s="61" t="s">
        <v>8</v>
      </c>
      <c r="J7" s="61" t="s">
        <v>34</v>
      </c>
      <c r="K7" s="62"/>
      <c r="L7" s="60"/>
      <c r="M7" s="63" t="s">
        <v>289</v>
      </c>
      <c r="N7" s="62" t="s">
        <v>275</v>
      </c>
    </row>
    <row r="8" spans="1:15" ht="64">
      <c r="A8" s="59">
        <v>2</v>
      </c>
      <c r="B8" s="49" t="s">
        <v>44</v>
      </c>
      <c r="C8" s="64" t="s">
        <v>281</v>
      </c>
      <c r="D8" s="49" t="s">
        <v>285</v>
      </c>
      <c r="E8" s="49" t="s">
        <v>287</v>
      </c>
      <c r="F8" s="50" t="s">
        <v>282</v>
      </c>
      <c r="G8" s="49" t="s">
        <v>288</v>
      </c>
      <c r="H8" s="60"/>
      <c r="I8" s="61" t="s">
        <v>8</v>
      </c>
      <c r="J8" s="61" t="s">
        <v>34</v>
      </c>
      <c r="K8" s="62"/>
      <c r="L8" s="60"/>
      <c r="M8" s="63" t="s">
        <v>289</v>
      </c>
      <c r="N8" s="62" t="s">
        <v>275</v>
      </c>
    </row>
    <row r="9" spans="1:15" ht="64">
      <c r="A9" s="59">
        <v>3</v>
      </c>
      <c r="B9" s="49" t="s">
        <v>44</v>
      </c>
      <c r="C9" s="64" t="s">
        <v>286</v>
      </c>
      <c r="D9" s="49" t="s">
        <v>285</v>
      </c>
      <c r="E9" s="49" t="s">
        <v>52</v>
      </c>
      <c r="F9" s="50" t="s">
        <v>283</v>
      </c>
      <c r="G9" s="49" t="s">
        <v>284</v>
      </c>
      <c r="H9" s="60"/>
      <c r="I9" s="61" t="s">
        <v>8</v>
      </c>
      <c r="J9" s="61" t="s">
        <v>34</v>
      </c>
      <c r="K9" s="62"/>
      <c r="L9" s="60"/>
      <c r="M9" s="63" t="s">
        <v>289</v>
      </c>
      <c r="N9" s="62" t="s">
        <v>275</v>
      </c>
    </row>
  </sheetData>
  <autoFilter ref="B6:B9" xr:uid="{00000000-0009-0000-0000-000004000000}"/>
  <mergeCells count="5">
    <mergeCell ref="D1:L1"/>
    <mergeCell ref="D2:L2"/>
    <mergeCell ref="D3:D4"/>
    <mergeCell ref="F3:F4"/>
    <mergeCell ref="H3:H4"/>
  </mergeCells>
  <conditionalFormatting sqref="I7">
    <cfRule type="expression" dxfId="467" priority="16">
      <formula>I7="Untested"</formula>
    </cfRule>
    <cfRule type="expression" dxfId="466" priority="17">
      <formula>I7="Pass"</formula>
    </cfRule>
    <cfRule type="expression" dxfId="465" priority="18">
      <formula>I7="Fail"</formula>
    </cfRule>
  </conditionalFormatting>
  <conditionalFormatting sqref="J7">
    <cfRule type="expression" dxfId="464" priority="13">
      <formula>J7="Medium"</formula>
    </cfRule>
    <cfRule type="expression" dxfId="463" priority="14">
      <formula>J7="Low"</formula>
    </cfRule>
    <cfRule type="expression" dxfId="462" priority="15">
      <formula>J7="High"</formula>
    </cfRule>
  </conditionalFormatting>
  <conditionalFormatting sqref="J8">
    <cfRule type="expression" dxfId="461" priority="1">
      <formula>J8="Medium"</formula>
    </cfRule>
    <cfRule type="expression" dxfId="460" priority="2">
      <formula>J8="Low"</formula>
    </cfRule>
    <cfRule type="expression" dxfId="459" priority="3">
      <formula>J8="High"</formula>
    </cfRule>
  </conditionalFormatting>
  <conditionalFormatting sqref="I9">
    <cfRule type="expression" dxfId="458" priority="10">
      <formula>I9="Untested"</formula>
    </cfRule>
    <cfRule type="expression" dxfId="457" priority="11">
      <formula>I9="Pass"</formula>
    </cfRule>
    <cfRule type="expression" dxfId="456" priority="12">
      <formula>I9="Fail"</formula>
    </cfRule>
  </conditionalFormatting>
  <conditionalFormatting sqref="J9">
    <cfRule type="expression" dxfId="455" priority="7">
      <formula>J9="Medium"</formula>
    </cfRule>
    <cfRule type="expression" dxfId="454" priority="8">
      <formula>J9="Low"</formula>
    </cfRule>
    <cfRule type="expression" dxfId="453" priority="9">
      <formula>J9="High"</formula>
    </cfRule>
  </conditionalFormatting>
  <conditionalFormatting sqref="I8">
    <cfRule type="expression" dxfId="452" priority="4">
      <formula>I8="Untested"</formula>
    </cfRule>
    <cfRule type="expression" dxfId="451" priority="5">
      <formula>I8="Pass"</formula>
    </cfRule>
    <cfRule type="expression" dxfId="450" priority="6">
      <formula>I8="Fail"</formula>
    </cfRule>
  </conditionalFormatting>
  <dataValidations count="2">
    <dataValidation allowBlank="1" showInputMessage="1" showErrorMessage="1" promptTitle="ket-qua1" sqref="I5 I1:I2" xr:uid="{00000000-0002-0000-0400-000000000000}"/>
    <dataValidation type="list" allowBlank="1" showInputMessage="1" showErrorMessage="1" sqref="J2" xr:uid="{00000000-0002-0000-0400-000001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2000000}">
          <x14:formula1>
            <xm:f>Config!$A$1:$A$4</xm:f>
          </x14:formula1>
          <xm:sqref>J5 J10:J1048576</xm:sqref>
        </x14:dataValidation>
        <x14:dataValidation type="list" allowBlank="1" showInputMessage="1" showErrorMessage="1" xr:uid="{00000000-0002-0000-0400-000003000000}">
          <x14:formula1>
            <xm:f>'/Users/dungnguyen/Desktop/TestCase/\Users\dungnguyen\Library\Containers\com.microsoft.Excel\Data\Documents\C:\Users\YenLT\Desktop\SWP\Final report rè\[Testcase_function-OnlineTickets.xlsx]Config'!#REF!</xm:f>
          </x14:formula1>
          <xm:sqref>J1</xm:sqref>
        </x14:dataValidation>
        <x14:dataValidation type="list" allowBlank="1" showInputMessage="1" showErrorMessage="1" xr:uid="{00000000-0002-0000-0400-000004000000}">
          <x14:formula1>
            <xm:f>'/Users/dungnguyen/Desktop/TestCase/C:\Users\DKoran\Desktop\[Guider.xlsx]Config'!#REF!</xm:f>
          </x14:formula1>
          <xm:sqref>I7:J9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zoomScaleNormal="100" workbookViewId="0"/>
  </sheetViews>
  <sheetFormatPr baseColWidth="10" defaultColWidth="8.83203125" defaultRowHeight="15"/>
  <cols>
    <col min="1" max="1" width="8.83203125" style="58" bestFit="1" customWidth="1"/>
    <col min="2" max="2" width="13.6640625" style="58" bestFit="1" customWidth="1"/>
    <col min="3" max="3" width="35.33203125" style="48" customWidth="1"/>
    <col min="4" max="4" width="43.5" style="58" customWidth="1"/>
    <col min="5" max="5" width="33.5" style="55" customWidth="1"/>
    <col min="6" max="6" width="29.6640625" style="56" customWidth="1"/>
    <col min="7" max="7" width="27.83203125" style="48" customWidth="1"/>
    <col min="8" max="8" width="26.6640625" style="58" bestFit="1" customWidth="1"/>
    <col min="9" max="9" width="27.5" style="58" customWidth="1"/>
    <col min="10" max="10" width="11.6640625" style="58" bestFit="1" customWidth="1"/>
    <col min="11" max="11" width="12.5" style="58" bestFit="1" customWidth="1"/>
    <col min="12" max="12" width="13.5" style="58" bestFit="1" customWidth="1"/>
    <col min="13" max="13" width="10.83203125" style="58" customWidth="1"/>
    <col min="14" max="16384" width="8.83203125" style="58"/>
  </cols>
  <sheetData>
    <row r="1" spans="1:15" s="57" customFormat="1">
      <c r="B1" s="65" t="s">
        <v>6</v>
      </c>
      <c r="C1" s="66" t="s">
        <v>121</v>
      </c>
      <c r="D1" s="118"/>
      <c r="E1" s="118"/>
      <c r="F1" s="118"/>
      <c r="G1" s="118"/>
      <c r="H1" s="118"/>
      <c r="I1" s="118"/>
      <c r="J1" s="118"/>
      <c r="K1" s="118"/>
      <c r="L1" s="118"/>
      <c r="M1" s="80"/>
      <c r="N1" s="68"/>
      <c r="O1" s="69"/>
    </row>
    <row r="2" spans="1:15" s="57" customFormat="1" ht="29">
      <c r="B2" s="65" t="s">
        <v>7</v>
      </c>
      <c r="C2" s="70"/>
      <c r="D2" s="119"/>
      <c r="E2" s="119"/>
      <c r="F2" s="119"/>
      <c r="G2" s="119"/>
      <c r="H2" s="119"/>
      <c r="I2" s="119"/>
      <c r="J2" s="119"/>
      <c r="K2" s="119"/>
      <c r="L2" s="118"/>
      <c r="M2" s="80"/>
      <c r="N2" s="68"/>
      <c r="O2" s="69"/>
    </row>
    <row r="3" spans="1:15" s="57" customFormat="1">
      <c r="B3" s="71" t="s">
        <v>8</v>
      </c>
      <c r="C3" s="72"/>
      <c r="D3" s="120"/>
      <c r="E3" s="71" t="s">
        <v>9</v>
      </c>
      <c r="F3" s="121"/>
      <c r="G3" s="73" t="s">
        <v>18</v>
      </c>
      <c r="H3" s="123"/>
      <c r="I3" s="71" t="s">
        <v>10</v>
      </c>
      <c r="J3" s="74"/>
      <c r="K3" s="71" t="s">
        <v>34</v>
      </c>
      <c r="L3" s="71" t="s">
        <v>35</v>
      </c>
      <c r="M3" s="30" t="s">
        <v>36</v>
      </c>
      <c r="N3" s="71"/>
      <c r="O3" s="69"/>
    </row>
    <row r="4" spans="1:15" s="57" customFormat="1">
      <c r="B4" s="75">
        <f>COUNTIF(I7:I149,"Pass")</f>
        <v>15</v>
      </c>
      <c r="C4" s="76"/>
      <c r="D4" s="120"/>
      <c r="E4" s="75">
        <f>COUNTIF(I8:I149,"Fail")</f>
        <v>0</v>
      </c>
      <c r="F4" s="122"/>
      <c r="G4" s="77">
        <f>COUNTIF(I8:I149,"Untested")</f>
        <v>0</v>
      </c>
      <c r="H4" s="124"/>
      <c r="I4" s="71">
        <f>(B4+E4+G4)</f>
        <v>15</v>
      </c>
      <c r="J4" s="78"/>
      <c r="K4" s="71">
        <f>COUNTIF(J8:J149,"High")</f>
        <v>14</v>
      </c>
      <c r="L4" s="71">
        <f>COUNTIF(J8:J149,"Medium")</f>
        <v>0</v>
      </c>
      <c r="M4" s="30">
        <f>COUNTIF(J8:J149,"Low")</f>
        <v>0</v>
      </c>
      <c r="N4" s="30"/>
      <c r="O4" s="69"/>
    </row>
    <row r="5" spans="1:15">
      <c r="B5" s="45"/>
      <c r="C5" s="46"/>
      <c r="D5" s="45"/>
      <c r="E5" s="54"/>
      <c r="F5" s="54"/>
      <c r="G5" s="46"/>
      <c r="H5" s="45"/>
      <c r="I5" s="45"/>
      <c r="J5" s="45"/>
      <c r="K5" s="45"/>
      <c r="L5" s="47"/>
    </row>
    <row r="6" spans="1:15" ht="16">
      <c r="A6" s="13" t="s">
        <v>11</v>
      </c>
      <c r="B6" s="13" t="s">
        <v>43</v>
      </c>
      <c r="C6" s="42" t="s">
        <v>40</v>
      </c>
      <c r="D6" s="14" t="s">
        <v>41</v>
      </c>
      <c r="E6" s="14" t="s">
        <v>42</v>
      </c>
      <c r="F6" s="13" t="s">
        <v>12</v>
      </c>
      <c r="G6" s="43" t="s">
        <v>13</v>
      </c>
      <c r="H6" s="14" t="s">
        <v>14</v>
      </c>
      <c r="I6" s="14" t="s">
        <v>15</v>
      </c>
      <c r="J6" s="14" t="s">
        <v>33</v>
      </c>
      <c r="K6" s="14" t="s">
        <v>16</v>
      </c>
      <c r="L6" s="14" t="s">
        <v>17</v>
      </c>
      <c r="M6" s="14" t="s">
        <v>37</v>
      </c>
      <c r="N6" s="14" t="s">
        <v>38</v>
      </c>
    </row>
    <row r="7" spans="1:15" ht="150" customHeight="1">
      <c r="A7" s="59">
        <v>1</v>
      </c>
      <c r="B7" s="49" t="s">
        <v>45</v>
      </c>
      <c r="C7" s="64" t="s">
        <v>89</v>
      </c>
      <c r="D7" s="49" t="s">
        <v>90</v>
      </c>
      <c r="E7" s="49" t="s">
        <v>52</v>
      </c>
      <c r="F7" s="50"/>
      <c r="G7" s="49" t="s">
        <v>93</v>
      </c>
      <c r="H7" s="60"/>
      <c r="I7" s="61" t="s">
        <v>8</v>
      </c>
      <c r="J7" s="61" t="s">
        <v>34</v>
      </c>
      <c r="K7" s="62"/>
      <c r="L7" s="60"/>
      <c r="M7" s="63" t="s">
        <v>289</v>
      </c>
      <c r="N7" s="82" t="s">
        <v>274</v>
      </c>
    </row>
    <row r="8" spans="1:15" ht="137" customHeight="1">
      <c r="A8" s="59">
        <v>2</v>
      </c>
      <c r="B8" s="49" t="s">
        <v>49</v>
      </c>
      <c r="C8" s="64" t="s">
        <v>54</v>
      </c>
      <c r="D8" s="49" t="s">
        <v>90</v>
      </c>
      <c r="E8" s="49" t="s">
        <v>52</v>
      </c>
      <c r="F8" s="50"/>
      <c r="G8" s="49" t="s">
        <v>91</v>
      </c>
      <c r="H8" s="60"/>
      <c r="I8" s="61" t="s">
        <v>8</v>
      </c>
      <c r="J8" s="61" t="s">
        <v>34</v>
      </c>
      <c r="K8" s="62"/>
      <c r="L8" s="60"/>
      <c r="M8" s="63" t="s">
        <v>289</v>
      </c>
      <c r="N8" s="82" t="s">
        <v>274</v>
      </c>
    </row>
    <row r="9" spans="1:15" ht="137" customHeight="1">
      <c r="A9" s="59">
        <v>3</v>
      </c>
      <c r="B9" s="49" t="s">
        <v>49</v>
      </c>
      <c r="C9" s="64" t="s">
        <v>92</v>
      </c>
      <c r="D9" s="49" t="s">
        <v>90</v>
      </c>
      <c r="E9" s="49" t="s">
        <v>52</v>
      </c>
      <c r="F9" s="50"/>
      <c r="G9" s="49" t="s">
        <v>94</v>
      </c>
      <c r="H9" s="60"/>
      <c r="I9" s="61" t="s">
        <v>8</v>
      </c>
      <c r="J9" s="61" t="s">
        <v>34</v>
      </c>
      <c r="K9" s="62"/>
      <c r="L9" s="60"/>
      <c r="M9" s="63" t="s">
        <v>289</v>
      </c>
      <c r="N9" s="82" t="s">
        <v>274</v>
      </c>
    </row>
    <row r="10" spans="1:15" ht="137" customHeight="1">
      <c r="A10" s="59">
        <v>4</v>
      </c>
      <c r="B10" s="49" t="s">
        <v>49</v>
      </c>
      <c r="C10" s="64" t="s">
        <v>95</v>
      </c>
      <c r="D10" s="49" t="s">
        <v>90</v>
      </c>
      <c r="E10" s="49" t="s">
        <v>52</v>
      </c>
      <c r="F10" s="50"/>
      <c r="G10" s="49" t="s">
        <v>96</v>
      </c>
      <c r="H10" s="60"/>
      <c r="I10" s="61" t="s">
        <v>8</v>
      </c>
      <c r="J10" s="61" t="s">
        <v>34</v>
      </c>
      <c r="K10" s="62"/>
      <c r="L10" s="60"/>
      <c r="M10" s="63" t="s">
        <v>289</v>
      </c>
      <c r="N10" s="82" t="s">
        <v>274</v>
      </c>
    </row>
    <row r="11" spans="1:15" ht="137" customHeight="1">
      <c r="A11" s="59">
        <v>5</v>
      </c>
      <c r="B11" s="49" t="s">
        <v>49</v>
      </c>
      <c r="C11" s="64" t="s">
        <v>97</v>
      </c>
      <c r="D11" s="49" t="s">
        <v>90</v>
      </c>
      <c r="E11" s="49" t="s">
        <v>52</v>
      </c>
      <c r="F11" s="50"/>
      <c r="G11" s="49" t="s">
        <v>98</v>
      </c>
      <c r="H11" s="60"/>
      <c r="I11" s="61" t="s">
        <v>8</v>
      </c>
      <c r="J11" s="61" t="s">
        <v>34</v>
      </c>
      <c r="K11" s="62"/>
      <c r="L11" s="60"/>
      <c r="M11" s="63" t="s">
        <v>289</v>
      </c>
      <c r="N11" s="82" t="s">
        <v>274</v>
      </c>
    </row>
    <row r="12" spans="1:15" ht="137" customHeight="1">
      <c r="A12" s="59">
        <v>6</v>
      </c>
      <c r="B12" s="49" t="s">
        <v>49</v>
      </c>
      <c r="C12" s="64" t="s">
        <v>109</v>
      </c>
      <c r="D12" s="49" t="s">
        <v>90</v>
      </c>
      <c r="E12" s="49" t="s">
        <v>52</v>
      </c>
      <c r="F12" s="50"/>
      <c r="G12" s="49" t="s">
        <v>99</v>
      </c>
      <c r="H12" s="60"/>
      <c r="I12" s="61" t="s">
        <v>8</v>
      </c>
      <c r="J12" s="61" t="s">
        <v>34</v>
      </c>
      <c r="K12" s="62"/>
      <c r="L12" s="60"/>
      <c r="M12" s="63" t="s">
        <v>289</v>
      </c>
      <c r="N12" s="82" t="s">
        <v>274</v>
      </c>
    </row>
    <row r="13" spans="1:15" ht="137" customHeight="1">
      <c r="A13" s="59">
        <v>7</v>
      </c>
      <c r="B13" s="49" t="s">
        <v>49</v>
      </c>
      <c r="C13" s="64" t="s">
        <v>110</v>
      </c>
      <c r="D13" s="49" t="s">
        <v>90</v>
      </c>
      <c r="E13" s="49" t="s">
        <v>52</v>
      </c>
      <c r="F13" s="50"/>
      <c r="G13" s="49" t="s">
        <v>100</v>
      </c>
      <c r="H13" s="60"/>
      <c r="I13" s="61" t="s">
        <v>8</v>
      </c>
      <c r="J13" s="61" t="s">
        <v>34</v>
      </c>
      <c r="K13" s="62"/>
      <c r="L13" s="60"/>
      <c r="M13" s="63" t="s">
        <v>289</v>
      </c>
      <c r="N13" s="82" t="s">
        <v>274</v>
      </c>
    </row>
    <row r="14" spans="1:15" s="53" customFormat="1" ht="64">
      <c r="A14" s="59">
        <v>8</v>
      </c>
      <c r="B14" s="49" t="s">
        <v>44</v>
      </c>
      <c r="C14" s="64" t="s">
        <v>111</v>
      </c>
      <c r="D14" s="49" t="s">
        <v>101</v>
      </c>
      <c r="E14" s="49" t="s">
        <v>52</v>
      </c>
      <c r="F14" s="50"/>
      <c r="G14" s="49" t="s">
        <v>102</v>
      </c>
      <c r="H14" s="51"/>
      <c r="I14" s="61" t="s">
        <v>8</v>
      </c>
      <c r="J14" s="61" t="s">
        <v>34</v>
      </c>
      <c r="K14" s="52"/>
      <c r="L14" s="51"/>
      <c r="M14" s="63" t="s">
        <v>289</v>
      </c>
      <c r="N14" s="62" t="s">
        <v>275</v>
      </c>
    </row>
    <row r="15" spans="1:15" s="53" customFormat="1" ht="64">
      <c r="A15" s="59">
        <v>9</v>
      </c>
      <c r="B15" s="49" t="s">
        <v>44</v>
      </c>
      <c r="C15" s="64" t="s">
        <v>103</v>
      </c>
      <c r="D15" s="49" t="s">
        <v>104</v>
      </c>
      <c r="E15" s="49" t="s">
        <v>52</v>
      </c>
      <c r="F15" s="50"/>
      <c r="G15" s="49" t="s">
        <v>105</v>
      </c>
      <c r="H15" s="51"/>
      <c r="I15" s="61" t="s">
        <v>8</v>
      </c>
      <c r="J15" s="61" t="s">
        <v>34</v>
      </c>
      <c r="K15" s="52"/>
      <c r="L15" s="51"/>
      <c r="M15" s="63" t="s">
        <v>289</v>
      </c>
      <c r="N15" s="62" t="s">
        <v>275</v>
      </c>
    </row>
    <row r="16" spans="1:15" s="53" customFormat="1" ht="64">
      <c r="A16" s="59">
        <v>10</v>
      </c>
      <c r="B16" s="49" t="s">
        <v>44</v>
      </c>
      <c r="C16" s="64" t="s">
        <v>106</v>
      </c>
      <c r="D16" s="49" t="s">
        <v>101</v>
      </c>
      <c r="E16" s="49" t="s">
        <v>52</v>
      </c>
      <c r="F16" s="50"/>
      <c r="G16" s="49" t="s">
        <v>107</v>
      </c>
      <c r="H16" s="51"/>
      <c r="I16" s="61" t="s">
        <v>8</v>
      </c>
      <c r="J16" s="61" t="s">
        <v>34</v>
      </c>
      <c r="K16" s="52"/>
      <c r="L16" s="51"/>
      <c r="M16" s="63" t="s">
        <v>289</v>
      </c>
      <c r="N16" s="62" t="s">
        <v>275</v>
      </c>
    </row>
    <row r="17" spans="1:14" s="53" customFormat="1" ht="64">
      <c r="A17" s="59">
        <v>11</v>
      </c>
      <c r="B17" s="49" t="s">
        <v>44</v>
      </c>
      <c r="C17" s="64" t="s">
        <v>108</v>
      </c>
      <c r="D17" s="49" t="s">
        <v>104</v>
      </c>
      <c r="E17" s="49" t="s">
        <v>52</v>
      </c>
      <c r="F17" s="50"/>
      <c r="G17" s="49" t="s">
        <v>102</v>
      </c>
      <c r="H17" s="51"/>
      <c r="I17" s="61" t="s">
        <v>8</v>
      </c>
      <c r="J17" s="61" t="s">
        <v>34</v>
      </c>
      <c r="K17" s="52"/>
      <c r="L17" s="51"/>
      <c r="M17" s="63" t="s">
        <v>289</v>
      </c>
      <c r="N17" s="62" t="s">
        <v>275</v>
      </c>
    </row>
    <row r="18" spans="1:14" s="53" customFormat="1" ht="80">
      <c r="A18" s="59">
        <v>12</v>
      </c>
      <c r="B18" s="49" t="s">
        <v>79</v>
      </c>
      <c r="C18" s="64" t="s">
        <v>114</v>
      </c>
      <c r="D18" s="49" t="s">
        <v>101</v>
      </c>
      <c r="E18" s="49" t="s">
        <v>52</v>
      </c>
      <c r="F18" s="50"/>
      <c r="G18" s="49" t="s">
        <v>113</v>
      </c>
      <c r="H18" s="51"/>
      <c r="I18" s="61" t="s">
        <v>8</v>
      </c>
      <c r="J18" s="61" t="s">
        <v>34</v>
      </c>
      <c r="K18" s="52"/>
      <c r="L18" s="51"/>
      <c r="M18" s="63" t="s">
        <v>289</v>
      </c>
      <c r="N18" s="62" t="s">
        <v>275</v>
      </c>
    </row>
    <row r="19" spans="1:14" s="53" customFormat="1" ht="64">
      <c r="A19" s="59">
        <v>13</v>
      </c>
      <c r="B19" s="49" t="s">
        <v>79</v>
      </c>
      <c r="C19" s="64" t="s">
        <v>115</v>
      </c>
      <c r="D19" s="49" t="s">
        <v>101</v>
      </c>
      <c r="E19" s="49" t="s">
        <v>52</v>
      </c>
      <c r="F19" s="50"/>
      <c r="G19" s="49" t="s">
        <v>116</v>
      </c>
      <c r="H19" s="51"/>
      <c r="I19" s="61" t="s">
        <v>8</v>
      </c>
      <c r="J19" s="61" t="s">
        <v>34</v>
      </c>
      <c r="K19" s="52"/>
      <c r="L19" s="51"/>
      <c r="M19" s="63" t="s">
        <v>289</v>
      </c>
      <c r="N19" s="62" t="s">
        <v>275</v>
      </c>
    </row>
    <row r="20" spans="1:14" s="53" customFormat="1" ht="64">
      <c r="A20" s="59">
        <v>14</v>
      </c>
      <c r="B20" s="49" t="s">
        <v>79</v>
      </c>
      <c r="C20" s="64" t="s">
        <v>112</v>
      </c>
      <c r="D20" s="49" t="s">
        <v>101</v>
      </c>
      <c r="E20" s="49" t="s">
        <v>52</v>
      </c>
      <c r="F20" s="50"/>
      <c r="G20" s="49" t="s">
        <v>116</v>
      </c>
      <c r="H20" s="51"/>
      <c r="I20" s="61" t="s">
        <v>8</v>
      </c>
      <c r="J20" s="61" t="s">
        <v>34</v>
      </c>
      <c r="K20" s="52"/>
      <c r="L20" s="51"/>
      <c r="M20" s="63" t="s">
        <v>289</v>
      </c>
      <c r="N20" s="62" t="s">
        <v>275</v>
      </c>
    </row>
    <row r="21" spans="1:14" s="53" customFormat="1" ht="80">
      <c r="A21" s="59">
        <v>15</v>
      </c>
      <c r="B21" s="49" t="s">
        <v>79</v>
      </c>
      <c r="C21" s="64" t="s">
        <v>117</v>
      </c>
      <c r="D21" s="49" t="s">
        <v>101</v>
      </c>
      <c r="E21" s="49" t="s">
        <v>52</v>
      </c>
      <c r="F21" s="50"/>
      <c r="G21" s="49" t="s">
        <v>118</v>
      </c>
      <c r="H21" s="51"/>
      <c r="I21" s="61" t="s">
        <v>8</v>
      </c>
      <c r="J21" s="61" t="s">
        <v>34</v>
      </c>
      <c r="K21" s="52"/>
      <c r="L21" s="51"/>
      <c r="M21" s="63" t="s">
        <v>289</v>
      </c>
      <c r="N21" s="62" t="s">
        <v>275</v>
      </c>
    </row>
  </sheetData>
  <autoFilter ref="B6:B21" xr:uid="{00000000-0009-0000-0000-000005000000}"/>
  <mergeCells count="5">
    <mergeCell ref="D1:L1"/>
    <mergeCell ref="D2:L2"/>
    <mergeCell ref="D3:D4"/>
    <mergeCell ref="F3:F4"/>
    <mergeCell ref="H3:H4"/>
  </mergeCells>
  <conditionalFormatting sqref="I14">
    <cfRule type="expression" dxfId="449" priority="226">
      <formula>I14="Untested"</formula>
    </cfRule>
    <cfRule type="expression" dxfId="448" priority="227">
      <formula>I14="Pass"</formula>
    </cfRule>
    <cfRule type="expression" dxfId="447" priority="228">
      <formula>I14="Fail"</formula>
    </cfRule>
  </conditionalFormatting>
  <conditionalFormatting sqref="J14">
    <cfRule type="expression" dxfId="446" priority="223">
      <formula>J14="Medium"</formula>
    </cfRule>
    <cfRule type="expression" dxfId="445" priority="224">
      <formula>J14="Low"</formula>
    </cfRule>
    <cfRule type="expression" dxfId="444" priority="225">
      <formula>J14="High"</formula>
    </cfRule>
  </conditionalFormatting>
  <conditionalFormatting sqref="I18">
    <cfRule type="expression" dxfId="443" priority="106">
      <formula>I18="Untested"</formula>
    </cfRule>
    <cfRule type="expression" dxfId="442" priority="107">
      <formula>I18="Pass"</formula>
    </cfRule>
    <cfRule type="expression" dxfId="441" priority="108">
      <formula>I18="Fail"</formula>
    </cfRule>
  </conditionalFormatting>
  <conditionalFormatting sqref="J18">
    <cfRule type="expression" dxfId="440" priority="103">
      <formula>J18="Medium"</formula>
    </cfRule>
    <cfRule type="expression" dxfId="439" priority="104">
      <formula>J18="Low"</formula>
    </cfRule>
    <cfRule type="expression" dxfId="438" priority="105">
      <formula>J18="High"</formula>
    </cfRule>
  </conditionalFormatting>
  <conditionalFormatting sqref="J7">
    <cfRule type="expression" dxfId="437" priority="76">
      <formula>J7="Medium"</formula>
    </cfRule>
    <cfRule type="expression" dxfId="436" priority="77">
      <formula>J7="Low"</formula>
    </cfRule>
    <cfRule type="expression" dxfId="435" priority="78">
      <formula>J7="High"</formula>
    </cfRule>
  </conditionalFormatting>
  <conditionalFormatting sqref="I7">
    <cfRule type="expression" dxfId="434" priority="73">
      <formula>I7="Untested"</formula>
    </cfRule>
    <cfRule type="expression" dxfId="433" priority="74">
      <formula>I7="Pass"</formula>
    </cfRule>
    <cfRule type="expression" dxfId="432" priority="75">
      <formula>I7="Fail"</formula>
    </cfRule>
  </conditionalFormatting>
  <conditionalFormatting sqref="J8">
    <cfRule type="expression" dxfId="431" priority="70">
      <formula>J8="Medium"</formula>
    </cfRule>
    <cfRule type="expression" dxfId="430" priority="71">
      <formula>J8="Low"</formula>
    </cfRule>
    <cfRule type="expression" dxfId="429" priority="72">
      <formula>J8="High"</formula>
    </cfRule>
  </conditionalFormatting>
  <conditionalFormatting sqref="I8">
    <cfRule type="expression" dxfId="428" priority="67">
      <formula>I8="Untested"</formula>
    </cfRule>
    <cfRule type="expression" dxfId="427" priority="68">
      <formula>I8="Pass"</formula>
    </cfRule>
    <cfRule type="expression" dxfId="426" priority="69">
      <formula>I8="Fail"</formula>
    </cfRule>
  </conditionalFormatting>
  <conditionalFormatting sqref="J9">
    <cfRule type="expression" dxfId="425" priority="64">
      <formula>J9="Medium"</formula>
    </cfRule>
    <cfRule type="expression" dxfId="424" priority="65">
      <formula>J9="Low"</formula>
    </cfRule>
    <cfRule type="expression" dxfId="423" priority="66">
      <formula>J9="High"</formula>
    </cfRule>
  </conditionalFormatting>
  <conditionalFormatting sqref="I9">
    <cfRule type="expression" dxfId="422" priority="61">
      <formula>I9="Untested"</formula>
    </cfRule>
    <cfRule type="expression" dxfId="421" priority="62">
      <formula>I9="Pass"</formula>
    </cfRule>
    <cfRule type="expression" dxfId="420" priority="63">
      <formula>I9="Fail"</formula>
    </cfRule>
  </conditionalFormatting>
  <conditionalFormatting sqref="J10">
    <cfRule type="expression" dxfId="419" priority="58">
      <formula>J10="Medium"</formula>
    </cfRule>
    <cfRule type="expression" dxfId="418" priority="59">
      <formula>J10="Low"</formula>
    </cfRule>
    <cfRule type="expression" dxfId="417" priority="60">
      <formula>J10="High"</formula>
    </cfRule>
  </conditionalFormatting>
  <conditionalFormatting sqref="I10">
    <cfRule type="expression" dxfId="416" priority="55">
      <formula>I10="Untested"</formula>
    </cfRule>
    <cfRule type="expression" dxfId="415" priority="56">
      <formula>I10="Pass"</formula>
    </cfRule>
    <cfRule type="expression" dxfId="414" priority="57">
      <formula>I10="Fail"</formula>
    </cfRule>
  </conditionalFormatting>
  <conditionalFormatting sqref="J11">
    <cfRule type="expression" dxfId="413" priority="52">
      <formula>J11="Medium"</formula>
    </cfRule>
    <cfRule type="expression" dxfId="412" priority="53">
      <formula>J11="Low"</formula>
    </cfRule>
    <cfRule type="expression" dxfId="411" priority="54">
      <formula>J11="High"</formula>
    </cfRule>
  </conditionalFormatting>
  <conditionalFormatting sqref="I11">
    <cfRule type="expression" dxfId="410" priority="49">
      <formula>I11="Untested"</formula>
    </cfRule>
    <cfRule type="expression" dxfId="409" priority="50">
      <formula>I11="Pass"</formula>
    </cfRule>
    <cfRule type="expression" dxfId="408" priority="51">
      <formula>I11="Fail"</formula>
    </cfRule>
  </conditionalFormatting>
  <conditionalFormatting sqref="J12">
    <cfRule type="expression" dxfId="407" priority="46">
      <formula>J12="Medium"</formula>
    </cfRule>
    <cfRule type="expression" dxfId="406" priority="47">
      <formula>J12="Low"</formula>
    </cfRule>
    <cfRule type="expression" dxfId="405" priority="48">
      <formula>J12="High"</formula>
    </cfRule>
  </conditionalFormatting>
  <conditionalFormatting sqref="I12">
    <cfRule type="expression" dxfId="404" priority="43">
      <formula>I12="Untested"</formula>
    </cfRule>
    <cfRule type="expression" dxfId="403" priority="44">
      <formula>I12="Pass"</formula>
    </cfRule>
    <cfRule type="expression" dxfId="402" priority="45">
      <formula>I12="Fail"</formula>
    </cfRule>
  </conditionalFormatting>
  <conditionalFormatting sqref="J13">
    <cfRule type="expression" dxfId="401" priority="40">
      <formula>J13="Medium"</formula>
    </cfRule>
    <cfRule type="expression" dxfId="400" priority="41">
      <formula>J13="Low"</formula>
    </cfRule>
    <cfRule type="expression" dxfId="399" priority="42">
      <formula>J13="High"</formula>
    </cfRule>
  </conditionalFormatting>
  <conditionalFormatting sqref="I13">
    <cfRule type="expression" dxfId="398" priority="37">
      <formula>I13="Untested"</formula>
    </cfRule>
    <cfRule type="expression" dxfId="397" priority="38">
      <formula>I13="Pass"</formula>
    </cfRule>
    <cfRule type="expression" dxfId="396" priority="39">
      <formula>I13="Fail"</formula>
    </cfRule>
  </conditionalFormatting>
  <conditionalFormatting sqref="J21">
    <cfRule type="expression" dxfId="395" priority="1">
      <formula>J21="Medium"</formula>
    </cfRule>
    <cfRule type="expression" dxfId="394" priority="2">
      <formula>J21="Low"</formula>
    </cfRule>
    <cfRule type="expression" dxfId="393" priority="3">
      <formula>J21="High"</formula>
    </cfRule>
  </conditionalFormatting>
  <conditionalFormatting sqref="I15">
    <cfRule type="expression" dxfId="392" priority="34">
      <formula>I15="Untested"</formula>
    </cfRule>
    <cfRule type="expression" dxfId="391" priority="35">
      <formula>I15="Pass"</formula>
    </cfRule>
    <cfRule type="expression" dxfId="390" priority="36">
      <formula>I15="Fail"</formula>
    </cfRule>
  </conditionalFormatting>
  <conditionalFormatting sqref="J15">
    <cfRule type="expression" dxfId="389" priority="31">
      <formula>J15="Medium"</formula>
    </cfRule>
    <cfRule type="expression" dxfId="388" priority="32">
      <formula>J15="Low"</formula>
    </cfRule>
    <cfRule type="expression" dxfId="387" priority="33">
      <formula>J15="High"</formula>
    </cfRule>
  </conditionalFormatting>
  <conditionalFormatting sqref="I16">
    <cfRule type="expression" dxfId="386" priority="28">
      <formula>I16="Untested"</formula>
    </cfRule>
    <cfRule type="expression" dxfId="385" priority="29">
      <formula>I16="Pass"</formula>
    </cfRule>
    <cfRule type="expression" dxfId="384" priority="30">
      <formula>I16="Fail"</formula>
    </cfRule>
  </conditionalFormatting>
  <conditionalFormatting sqref="J16">
    <cfRule type="expression" dxfId="383" priority="25">
      <formula>J16="Medium"</formula>
    </cfRule>
    <cfRule type="expression" dxfId="382" priority="26">
      <formula>J16="Low"</formula>
    </cfRule>
    <cfRule type="expression" dxfId="381" priority="27">
      <formula>J16="High"</formula>
    </cfRule>
  </conditionalFormatting>
  <conditionalFormatting sqref="I17">
    <cfRule type="expression" dxfId="380" priority="22">
      <formula>I17="Untested"</formula>
    </cfRule>
    <cfRule type="expression" dxfId="379" priority="23">
      <formula>I17="Pass"</formula>
    </cfRule>
    <cfRule type="expression" dxfId="378" priority="24">
      <formula>I17="Fail"</formula>
    </cfRule>
  </conditionalFormatting>
  <conditionalFormatting sqref="J17">
    <cfRule type="expression" dxfId="377" priority="19">
      <formula>J17="Medium"</formula>
    </cfRule>
    <cfRule type="expression" dxfId="376" priority="20">
      <formula>J17="Low"</formula>
    </cfRule>
    <cfRule type="expression" dxfId="375" priority="21">
      <formula>J17="High"</formula>
    </cfRule>
  </conditionalFormatting>
  <conditionalFormatting sqref="I19">
    <cfRule type="expression" dxfId="374" priority="16">
      <formula>I19="Untested"</formula>
    </cfRule>
    <cfRule type="expression" dxfId="373" priority="17">
      <formula>I19="Pass"</formula>
    </cfRule>
    <cfRule type="expression" dxfId="372" priority="18">
      <formula>I19="Fail"</formula>
    </cfRule>
  </conditionalFormatting>
  <conditionalFormatting sqref="J19">
    <cfRule type="expression" dxfId="371" priority="13">
      <formula>J19="Medium"</formula>
    </cfRule>
    <cfRule type="expression" dxfId="370" priority="14">
      <formula>J19="Low"</formula>
    </cfRule>
    <cfRule type="expression" dxfId="369" priority="15">
      <formula>J19="High"</formula>
    </cfRule>
  </conditionalFormatting>
  <conditionalFormatting sqref="I20">
    <cfRule type="expression" dxfId="368" priority="10">
      <formula>I20="Untested"</formula>
    </cfRule>
    <cfRule type="expression" dxfId="367" priority="11">
      <formula>I20="Pass"</formula>
    </cfRule>
    <cfRule type="expression" dxfId="366" priority="12">
      <formula>I20="Fail"</formula>
    </cfRule>
  </conditionalFormatting>
  <conditionalFormatting sqref="J20">
    <cfRule type="expression" dxfId="365" priority="7">
      <formula>J20="Medium"</formula>
    </cfRule>
    <cfRule type="expression" dxfId="364" priority="8">
      <formula>J20="Low"</formula>
    </cfRule>
    <cfRule type="expression" dxfId="363" priority="9">
      <formula>J20="High"</formula>
    </cfRule>
  </conditionalFormatting>
  <conditionalFormatting sqref="I21">
    <cfRule type="expression" dxfId="362" priority="4">
      <formula>I21="Untested"</formula>
    </cfRule>
    <cfRule type="expression" dxfId="361" priority="5">
      <formula>I21="Pass"</formula>
    </cfRule>
    <cfRule type="expression" dxfId="360" priority="6">
      <formula>I21="Fail"</formula>
    </cfRule>
  </conditionalFormatting>
  <dataValidations count="2">
    <dataValidation type="list" allowBlank="1" showInputMessage="1" showErrorMessage="1" sqref="J2" xr:uid="{00000000-0002-0000-0500-000000000000}">
      <formula1>#REF!</formula1>
    </dataValidation>
    <dataValidation allowBlank="1" showInputMessage="1" showErrorMessage="1" promptTitle="ket-qua1" sqref="I5 I1:I2" xr:uid="{00000000-0002-0000-0500-000001000000}"/>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2000000}">
          <x14:formula1>
            <xm:f>'/Users/dungnguyen/Desktop/TestCase/\Users\dungnguyen\Library\Containers\com.microsoft.Excel\Data\Documents\C:\Users\YenLT\Desktop\SWP\Final report rè\[Testcase_function-OnlineTickets.xlsx]Config'!#REF!</xm:f>
          </x14:formula1>
          <xm:sqref>J1</xm:sqref>
        </x14:dataValidation>
        <x14:dataValidation type="list" allowBlank="1" showInputMessage="1" showErrorMessage="1" xr:uid="{00000000-0002-0000-0500-000003000000}">
          <x14:formula1>
            <xm:f>Config!$A$1:$A$4</xm:f>
          </x14:formula1>
          <xm:sqref>J5 J22:J1048576 I7:I21</xm:sqref>
        </x14:dataValidation>
        <x14:dataValidation type="list" allowBlank="1" showInputMessage="1" showErrorMessage="1" xr:uid="{00000000-0002-0000-0500-000004000000}">
          <x14:formula1>
            <xm:f>Config!$B$1:$B$3</xm:f>
          </x14:formula1>
          <xm:sqref>J7:J21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7"/>
  <sheetViews>
    <sheetView topLeftCell="A13" zoomScaleNormal="100" workbookViewId="0">
      <selection activeCell="F15" sqref="F15"/>
    </sheetView>
  </sheetViews>
  <sheetFormatPr baseColWidth="10" defaultColWidth="8.83203125" defaultRowHeight="15"/>
  <cols>
    <col min="1" max="1" width="8.83203125" style="58" bestFit="1" customWidth="1"/>
    <col min="2" max="2" width="13.6640625" style="58" bestFit="1" customWidth="1"/>
    <col min="3" max="3" width="35.33203125" style="48" customWidth="1"/>
    <col min="4" max="4" width="43.5" style="58" customWidth="1"/>
    <col min="5" max="5" width="33.5" style="55" customWidth="1"/>
    <col min="6" max="6" width="29.6640625" style="56" customWidth="1"/>
    <col min="7" max="7" width="27.83203125" style="48" customWidth="1"/>
    <col min="8" max="8" width="26.6640625" style="58" bestFit="1" customWidth="1"/>
    <col min="9" max="9" width="27.5" style="58" customWidth="1"/>
    <col min="10" max="10" width="11.6640625" style="58" bestFit="1" customWidth="1"/>
    <col min="11" max="11" width="12.5" style="58" bestFit="1" customWidth="1"/>
    <col min="12" max="12" width="13.5" style="58" bestFit="1" customWidth="1"/>
    <col min="13" max="13" width="10.83203125" style="58" customWidth="1"/>
    <col min="14" max="16384" width="8.83203125" style="58"/>
  </cols>
  <sheetData>
    <row r="1" spans="1:15" s="57" customFormat="1">
      <c r="B1" s="65" t="s">
        <v>6</v>
      </c>
      <c r="C1" s="66" t="s">
        <v>119</v>
      </c>
      <c r="D1" s="118"/>
      <c r="E1" s="118"/>
      <c r="F1" s="118"/>
      <c r="G1" s="118"/>
      <c r="H1" s="118"/>
      <c r="I1" s="118"/>
      <c r="J1" s="118"/>
      <c r="K1" s="118"/>
      <c r="L1" s="118"/>
      <c r="M1" s="83"/>
      <c r="N1" s="68"/>
      <c r="O1" s="69"/>
    </row>
    <row r="2" spans="1:15" s="57" customFormat="1" ht="29">
      <c r="B2" s="65" t="s">
        <v>7</v>
      </c>
      <c r="C2" s="70"/>
      <c r="D2" s="119"/>
      <c r="E2" s="119"/>
      <c r="F2" s="119"/>
      <c r="G2" s="119"/>
      <c r="H2" s="119"/>
      <c r="I2" s="119"/>
      <c r="J2" s="119"/>
      <c r="K2" s="119"/>
      <c r="L2" s="118"/>
      <c r="M2" s="83"/>
      <c r="N2" s="68"/>
      <c r="O2" s="69"/>
    </row>
    <row r="3" spans="1:15" s="57" customFormat="1">
      <c r="B3" s="71" t="s">
        <v>8</v>
      </c>
      <c r="C3" s="72"/>
      <c r="D3" s="120"/>
      <c r="E3" s="71" t="s">
        <v>9</v>
      </c>
      <c r="F3" s="121"/>
      <c r="G3" s="73" t="s">
        <v>18</v>
      </c>
      <c r="H3" s="123"/>
      <c r="I3" s="71" t="s">
        <v>10</v>
      </c>
      <c r="J3" s="74"/>
      <c r="K3" s="71" t="s">
        <v>34</v>
      </c>
      <c r="L3" s="71" t="s">
        <v>35</v>
      </c>
      <c r="M3" s="30" t="s">
        <v>36</v>
      </c>
      <c r="N3" s="71"/>
      <c r="O3" s="69"/>
    </row>
    <row r="4" spans="1:15" s="57" customFormat="1">
      <c r="B4" s="75">
        <f>COUNTIF(I7:I139,"Pass")</f>
        <v>11</v>
      </c>
      <c r="C4" s="76"/>
      <c r="D4" s="120"/>
      <c r="E4" s="75">
        <f>COUNTIF(I10:I139,"Fail")</f>
        <v>0</v>
      </c>
      <c r="F4" s="122"/>
      <c r="G4" s="77">
        <f>COUNTIF(I10:I139,"Untested")</f>
        <v>0</v>
      </c>
      <c r="H4" s="124"/>
      <c r="I4" s="71">
        <f>(B4+E4+G4)</f>
        <v>11</v>
      </c>
      <c r="J4" s="78"/>
      <c r="K4" s="71">
        <f>COUNTIF(J10:J139,"High")</f>
        <v>8</v>
      </c>
      <c r="L4" s="71">
        <f>COUNTIF(J10:J139,"Medium")</f>
        <v>0</v>
      </c>
      <c r="M4" s="30">
        <f>COUNTIF(J10:J139,"Low")</f>
        <v>0</v>
      </c>
      <c r="N4" s="30"/>
      <c r="O4" s="69"/>
    </row>
    <row r="5" spans="1:15">
      <c r="B5" s="45"/>
      <c r="C5" s="46"/>
      <c r="D5" s="45"/>
      <c r="E5" s="54"/>
      <c r="F5" s="54"/>
      <c r="G5" s="46"/>
      <c r="H5" s="45"/>
      <c r="I5" s="45"/>
      <c r="J5" s="45"/>
      <c r="K5" s="45"/>
      <c r="L5" s="47"/>
    </row>
    <row r="6" spans="1:15" ht="16">
      <c r="A6" s="13" t="s">
        <v>11</v>
      </c>
      <c r="B6" s="13" t="s">
        <v>43</v>
      </c>
      <c r="C6" s="42" t="s">
        <v>40</v>
      </c>
      <c r="D6" s="14" t="s">
        <v>41</v>
      </c>
      <c r="E6" s="14" t="s">
        <v>42</v>
      </c>
      <c r="F6" s="13" t="s">
        <v>12</v>
      </c>
      <c r="G6" s="43" t="s">
        <v>13</v>
      </c>
      <c r="H6" s="14" t="s">
        <v>14</v>
      </c>
      <c r="I6" s="14" t="s">
        <v>15</v>
      </c>
      <c r="J6" s="14" t="s">
        <v>33</v>
      </c>
      <c r="K6" s="14" t="s">
        <v>16</v>
      </c>
      <c r="L6" s="14" t="s">
        <v>17</v>
      </c>
      <c r="M6" s="14" t="s">
        <v>37</v>
      </c>
      <c r="N6" s="14" t="s">
        <v>38</v>
      </c>
    </row>
    <row r="7" spans="1:15" ht="150" customHeight="1">
      <c r="A7" s="59">
        <v>1</v>
      </c>
      <c r="B7" s="49" t="s">
        <v>45</v>
      </c>
      <c r="C7" s="64" t="s">
        <v>120</v>
      </c>
      <c r="D7" s="49" t="s">
        <v>123</v>
      </c>
      <c r="E7" s="49" t="s">
        <v>52</v>
      </c>
      <c r="F7" s="50"/>
      <c r="G7" s="49" t="s">
        <v>303</v>
      </c>
      <c r="H7" s="60"/>
      <c r="I7" s="61" t="s">
        <v>8</v>
      </c>
      <c r="J7" s="61" t="s">
        <v>34</v>
      </c>
      <c r="K7" s="62"/>
      <c r="L7" s="60"/>
      <c r="M7" s="63" t="s">
        <v>290</v>
      </c>
      <c r="N7" s="82" t="s">
        <v>274</v>
      </c>
    </row>
    <row r="8" spans="1:15" ht="137" customHeight="1">
      <c r="A8" s="59">
        <v>2</v>
      </c>
      <c r="B8" s="49" t="s">
        <v>49</v>
      </c>
      <c r="C8" s="64" t="s">
        <v>122</v>
      </c>
      <c r="D8" s="49" t="s">
        <v>123</v>
      </c>
      <c r="E8" s="49" t="s">
        <v>52</v>
      </c>
      <c r="F8" s="50"/>
      <c r="G8" s="49" t="s">
        <v>124</v>
      </c>
      <c r="H8" s="60"/>
      <c r="I8" s="61" t="s">
        <v>8</v>
      </c>
      <c r="J8" s="61" t="s">
        <v>34</v>
      </c>
      <c r="K8" s="62"/>
      <c r="L8" s="60"/>
      <c r="M8" s="63" t="s">
        <v>290</v>
      </c>
      <c r="N8" s="82" t="s">
        <v>274</v>
      </c>
    </row>
    <row r="9" spans="1:15" ht="137" customHeight="1">
      <c r="A9" s="59">
        <v>3</v>
      </c>
      <c r="B9" s="49" t="s">
        <v>49</v>
      </c>
      <c r="C9" s="64" t="s">
        <v>125</v>
      </c>
      <c r="D9" s="49" t="s">
        <v>123</v>
      </c>
      <c r="E9" s="49" t="s">
        <v>52</v>
      </c>
      <c r="F9" s="50"/>
      <c r="G9" s="49" t="s">
        <v>126</v>
      </c>
      <c r="H9" s="60"/>
      <c r="I9" s="61" t="s">
        <v>8</v>
      </c>
      <c r="J9" s="61" t="s">
        <v>34</v>
      </c>
      <c r="K9" s="62"/>
      <c r="L9" s="60"/>
      <c r="M9" s="63" t="s">
        <v>290</v>
      </c>
      <c r="N9" s="82" t="s">
        <v>274</v>
      </c>
    </row>
    <row r="10" spans="1:15" ht="137" customHeight="1">
      <c r="A10" s="59">
        <v>4</v>
      </c>
      <c r="B10" s="49" t="s">
        <v>49</v>
      </c>
      <c r="C10" s="64" t="s">
        <v>127</v>
      </c>
      <c r="D10" s="49" t="s">
        <v>123</v>
      </c>
      <c r="E10" s="49" t="s">
        <v>52</v>
      </c>
      <c r="F10" s="50"/>
      <c r="G10" s="49" t="s">
        <v>128</v>
      </c>
      <c r="H10" s="60"/>
      <c r="I10" s="61" t="s">
        <v>8</v>
      </c>
      <c r="J10" s="61" t="s">
        <v>34</v>
      </c>
      <c r="K10" s="62"/>
      <c r="L10" s="60"/>
      <c r="M10" s="63" t="s">
        <v>290</v>
      </c>
      <c r="N10" s="82" t="s">
        <v>274</v>
      </c>
    </row>
    <row r="11" spans="1:15" ht="137" customHeight="1">
      <c r="A11" s="59">
        <v>5</v>
      </c>
      <c r="B11" s="49" t="s">
        <v>49</v>
      </c>
      <c r="C11" s="64" t="s">
        <v>97</v>
      </c>
      <c r="D11" s="49" t="s">
        <v>123</v>
      </c>
      <c r="E11" s="49" t="s">
        <v>52</v>
      </c>
      <c r="F11" s="50"/>
      <c r="G11" s="49" t="s">
        <v>129</v>
      </c>
      <c r="H11" s="60"/>
      <c r="I11" s="61" t="s">
        <v>8</v>
      </c>
      <c r="J11" s="61" t="s">
        <v>34</v>
      </c>
      <c r="K11" s="62"/>
      <c r="L11" s="60"/>
      <c r="M11" s="63" t="s">
        <v>290</v>
      </c>
      <c r="N11" s="82" t="s">
        <v>274</v>
      </c>
    </row>
    <row r="12" spans="1:15" s="53" customFormat="1" ht="96">
      <c r="A12" s="59">
        <v>6</v>
      </c>
      <c r="B12" s="49" t="s">
        <v>44</v>
      </c>
      <c r="C12" s="64" t="s">
        <v>130</v>
      </c>
      <c r="D12" s="49" t="s">
        <v>294</v>
      </c>
      <c r="E12" s="49" t="s">
        <v>52</v>
      </c>
      <c r="F12" s="50"/>
      <c r="G12" s="49" t="s">
        <v>295</v>
      </c>
      <c r="H12" s="51"/>
      <c r="I12" s="61" t="s">
        <v>8</v>
      </c>
      <c r="J12" s="61" t="s">
        <v>34</v>
      </c>
      <c r="K12" s="52"/>
      <c r="L12" s="51"/>
      <c r="M12" s="63" t="s">
        <v>290</v>
      </c>
      <c r="N12" s="62" t="s">
        <v>275</v>
      </c>
    </row>
    <row r="13" spans="1:15" s="53" customFormat="1" ht="96">
      <c r="A13" s="59">
        <v>7</v>
      </c>
      <c r="B13" s="49" t="s">
        <v>44</v>
      </c>
      <c r="C13" s="64" t="s">
        <v>131</v>
      </c>
      <c r="D13" s="49" t="s">
        <v>304</v>
      </c>
      <c r="E13" s="49" t="s">
        <v>52</v>
      </c>
      <c r="F13" s="50"/>
      <c r="G13" s="49" t="s">
        <v>296</v>
      </c>
      <c r="H13" s="51"/>
      <c r="I13" s="61" t="s">
        <v>8</v>
      </c>
      <c r="J13" s="61" t="s">
        <v>34</v>
      </c>
      <c r="K13" s="52"/>
      <c r="L13" s="51"/>
      <c r="M13" s="63" t="s">
        <v>290</v>
      </c>
      <c r="N13" s="62" t="s">
        <v>275</v>
      </c>
    </row>
    <row r="14" spans="1:15" ht="137" customHeight="1">
      <c r="A14" s="59">
        <v>8</v>
      </c>
      <c r="B14" s="49" t="s">
        <v>49</v>
      </c>
      <c r="C14" s="64" t="s">
        <v>297</v>
      </c>
      <c r="D14" s="49" t="s">
        <v>123</v>
      </c>
      <c r="E14" s="49" t="s">
        <v>52</v>
      </c>
      <c r="F14" s="50"/>
      <c r="G14" s="49" t="s">
        <v>298</v>
      </c>
      <c r="H14" s="60"/>
      <c r="I14" s="61" t="s">
        <v>8</v>
      </c>
      <c r="J14" s="61" t="s">
        <v>34</v>
      </c>
      <c r="K14" s="62"/>
      <c r="L14" s="60"/>
      <c r="M14" s="63" t="s">
        <v>290</v>
      </c>
      <c r="N14" s="82" t="s">
        <v>274</v>
      </c>
    </row>
    <row r="15" spans="1:15" ht="137" customHeight="1">
      <c r="A15" s="59">
        <v>9</v>
      </c>
      <c r="B15" s="49" t="s">
        <v>49</v>
      </c>
      <c r="C15" s="64" t="s">
        <v>305</v>
      </c>
      <c r="D15" s="49" t="s">
        <v>123</v>
      </c>
      <c r="E15" s="49" t="s">
        <v>52</v>
      </c>
      <c r="F15" s="50"/>
      <c r="G15" s="49" t="s">
        <v>306</v>
      </c>
      <c r="H15" s="60"/>
      <c r="I15" s="61" t="s">
        <v>8</v>
      </c>
      <c r="J15" s="61" t="s">
        <v>34</v>
      </c>
      <c r="K15" s="62"/>
      <c r="L15" s="60"/>
      <c r="M15" s="63" t="s">
        <v>290</v>
      </c>
      <c r="N15" s="82" t="s">
        <v>274</v>
      </c>
    </row>
    <row r="16" spans="1:15" s="53" customFormat="1" ht="96">
      <c r="A16" s="59">
        <v>10</v>
      </c>
      <c r="B16" s="49" t="s">
        <v>79</v>
      </c>
      <c r="C16" s="64" t="s">
        <v>299</v>
      </c>
      <c r="D16" s="49" t="s">
        <v>300</v>
      </c>
      <c r="E16" s="49" t="s">
        <v>52</v>
      </c>
      <c r="F16" s="50"/>
      <c r="G16" s="49" t="s">
        <v>301</v>
      </c>
      <c r="H16" s="51"/>
      <c r="I16" s="61" t="s">
        <v>8</v>
      </c>
      <c r="J16" s="61" t="s">
        <v>34</v>
      </c>
      <c r="K16" s="52"/>
      <c r="L16" s="51"/>
      <c r="M16" s="63" t="s">
        <v>290</v>
      </c>
      <c r="N16" s="62" t="s">
        <v>275</v>
      </c>
    </row>
    <row r="17" spans="1:14" s="53" customFormat="1" ht="96">
      <c r="A17" s="59">
        <v>11</v>
      </c>
      <c r="B17" s="49" t="s">
        <v>79</v>
      </c>
      <c r="C17" s="64" t="s">
        <v>307</v>
      </c>
      <c r="D17" s="49" t="s">
        <v>304</v>
      </c>
      <c r="E17" s="49" t="s">
        <v>52</v>
      </c>
      <c r="F17" s="50"/>
      <c r="G17" s="49" t="s">
        <v>302</v>
      </c>
      <c r="H17" s="51"/>
      <c r="I17" s="61" t="s">
        <v>8</v>
      </c>
      <c r="J17" s="61" t="s">
        <v>34</v>
      </c>
      <c r="K17" s="52"/>
      <c r="L17" s="51"/>
      <c r="M17" s="63" t="s">
        <v>290</v>
      </c>
      <c r="N17" s="62" t="s">
        <v>275</v>
      </c>
    </row>
  </sheetData>
  <autoFilter ref="B6:B14" xr:uid="{00000000-0009-0000-0000-000006000000}"/>
  <mergeCells count="5">
    <mergeCell ref="D1:L1"/>
    <mergeCell ref="D2:L2"/>
    <mergeCell ref="D3:D4"/>
    <mergeCell ref="F3:F4"/>
    <mergeCell ref="H3:H4"/>
  </mergeCells>
  <conditionalFormatting sqref="J7">
    <cfRule type="expression" dxfId="359" priority="64">
      <formula>J7="Medium"</formula>
    </cfRule>
    <cfRule type="expression" dxfId="358" priority="65">
      <formula>J7="Low"</formula>
    </cfRule>
    <cfRule type="expression" dxfId="357" priority="66">
      <formula>J7="High"</formula>
    </cfRule>
  </conditionalFormatting>
  <conditionalFormatting sqref="I7">
    <cfRule type="expression" dxfId="356" priority="61">
      <formula>I7="Untested"</formula>
    </cfRule>
    <cfRule type="expression" dxfId="355" priority="62">
      <formula>I7="Pass"</formula>
    </cfRule>
    <cfRule type="expression" dxfId="354" priority="63">
      <formula>I7="Fail"</formula>
    </cfRule>
  </conditionalFormatting>
  <conditionalFormatting sqref="J8">
    <cfRule type="expression" dxfId="353" priority="58">
      <formula>J8="Medium"</formula>
    </cfRule>
    <cfRule type="expression" dxfId="352" priority="59">
      <formula>J8="Low"</formula>
    </cfRule>
    <cfRule type="expression" dxfId="351" priority="60">
      <formula>J8="High"</formula>
    </cfRule>
  </conditionalFormatting>
  <conditionalFormatting sqref="I8">
    <cfRule type="expression" dxfId="350" priority="55">
      <formula>I8="Untested"</formula>
    </cfRule>
    <cfRule type="expression" dxfId="349" priority="56">
      <formula>I8="Pass"</formula>
    </cfRule>
    <cfRule type="expression" dxfId="348" priority="57">
      <formula>I8="Fail"</formula>
    </cfRule>
  </conditionalFormatting>
  <conditionalFormatting sqref="J9">
    <cfRule type="expression" dxfId="347" priority="52">
      <formula>J9="Medium"</formula>
    </cfRule>
    <cfRule type="expression" dxfId="346" priority="53">
      <formula>J9="Low"</formula>
    </cfRule>
    <cfRule type="expression" dxfId="345" priority="54">
      <formula>J9="High"</formula>
    </cfRule>
  </conditionalFormatting>
  <conditionalFormatting sqref="I9">
    <cfRule type="expression" dxfId="344" priority="49">
      <formula>I9="Untested"</formula>
    </cfRule>
    <cfRule type="expression" dxfId="343" priority="50">
      <formula>I9="Pass"</formula>
    </cfRule>
    <cfRule type="expression" dxfId="342" priority="51">
      <formula>I9="Fail"</formula>
    </cfRule>
  </conditionalFormatting>
  <conditionalFormatting sqref="J10">
    <cfRule type="expression" dxfId="341" priority="46">
      <formula>J10="Medium"</formula>
    </cfRule>
    <cfRule type="expression" dxfId="340" priority="47">
      <formula>J10="Low"</formula>
    </cfRule>
    <cfRule type="expression" dxfId="339" priority="48">
      <formula>J10="High"</formula>
    </cfRule>
  </conditionalFormatting>
  <conditionalFormatting sqref="I10">
    <cfRule type="expression" dxfId="338" priority="43">
      <formula>I10="Untested"</formula>
    </cfRule>
    <cfRule type="expression" dxfId="337" priority="44">
      <formula>I10="Pass"</formula>
    </cfRule>
    <cfRule type="expression" dxfId="336" priority="45">
      <formula>I10="Fail"</formula>
    </cfRule>
  </conditionalFormatting>
  <conditionalFormatting sqref="J11">
    <cfRule type="expression" dxfId="335" priority="40">
      <formula>J11="Medium"</formula>
    </cfRule>
    <cfRule type="expression" dxfId="334" priority="41">
      <formula>J11="Low"</formula>
    </cfRule>
    <cfRule type="expression" dxfId="333" priority="42">
      <formula>J11="High"</formula>
    </cfRule>
  </conditionalFormatting>
  <conditionalFormatting sqref="I11">
    <cfRule type="expression" dxfId="332" priority="37">
      <formula>I11="Untested"</formula>
    </cfRule>
    <cfRule type="expression" dxfId="331" priority="38">
      <formula>I11="Pass"</formula>
    </cfRule>
    <cfRule type="expression" dxfId="330" priority="39">
      <formula>I11="Fail"</formula>
    </cfRule>
  </conditionalFormatting>
  <conditionalFormatting sqref="I12">
    <cfRule type="expression" dxfId="329" priority="34">
      <formula>I12="Untested"</formula>
    </cfRule>
    <cfRule type="expression" dxfId="328" priority="35">
      <formula>I12="Pass"</formula>
    </cfRule>
    <cfRule type="expression" dxfId="327" priority="36">
      <formula>I12="Fail"</formula>
    </cfRule>
  </conditionalFormatting>
  <conditionalFormatting sqref="J12">
    <cfRule type="expression" dxfId="326" priority="31">
      <formula>J12="Medium"</formula>
    </cfRule>
    <cfRule type="expression" dxfId="325" priority="32">
      <formula>J12="Low"</formula>
    </cfRule>
    <cfRule type="expression" dxfId="324" priority="33">
      <formula>J12="High"</formula>
    </cfRule>
  </conditionalFormatting>
  <conditionalFormatting sqref="I13">
    <cfRule type="expression" dxfId="323" priority="28">
      <formula>I13="Untested"</formula>
    </cfRule>
    <cfRule type="expression" dxfId="322" priority="29">
      <formula>I13="Pass"</formula>
    </cfRule>
    <cfRule type="expression" dxfId="321" priority="30">
      <formula>I13="Fail"</formula>
    </cfRule>
  </conditionalFormatting>
  <conditionalFormatting sqref="J13">
    <cfRule type="expression" dxfId="320" priority="25">
      <formula>J13="Medium"</formula>
    </cfRule>
    <cfRule type="expression" dxfId="319" priority="26">
      <formula>J13="Low"</formula>
    </cfRule>
    <cfRule type="expression" dxfId="318" priority="27">
      <formula>J13="High"</formula>
    </cfRule>
  </conditionalFormatting>
  <conditionalFormatting sqref="J14">
    <cfRule type="expression" dxfId="317" priority="22">
      <formula>J14="Medium"</formula>
    </cfRule>
    <cfRule type="expression" dxfId="316" priority="23">
      <formula>J14="Low"</formula>
    </cfRule>
    <cfRule type="expression" dxfId="315" priority="24">
      <formula>J14="High"</formula>
    </cfRule>
  </conditionalFormatting>
  <conditionalFormatting sqref="I14">
    <cfRule type="expression" dxfId="314" priority="19">
      <formula>I14="Untested"</formula>
    </cfRule>
    <cfRule type="expression" dxfId="313" priority="20">
      <formula>I14="Pass"</formula>
    </cfRule>
    <cfRule type="expression" dxfId="312" priority="21">
      <formula>I14="Fail"</formula>
    </cfRule>
  </conditionalFormatting>
  <conditionalFormatting sqref="J15">
    <cfRule type="expression" dxfId="311" priority="16">
      <formula>J15="Medium"</formula>
    </cfRule>
    <cfRule type="expression" dxfId="310" priority="17">
      <formula>J15="Low"</formula>
    </cfRule>
    <cfRule type="expression" dxfId="309" priority="18">
      <formula>J15="High"</formula>
    </cfRule>
  </conditionalFormatting>
  <conditionalFormatting sqref="I15">
    <cfRule type="expression" dxfId="308" priority="13">
      <formula>I15="Untested"</formula>
    </cfRule>
    <cfRule type="expression" dxfId="307" priority="14">
      <formula>I15="Pass"</formula>
    </cfRule>
    <cfRule type="expression" dxfId="306" priority="15">
      <formula>I15="Fail"</formula>
    </cfRule>
  </conditionalFormatting>
  <conditionalFormatting sqref="I16">
    <cfRule type="expression" dxfId="305" priority="10">
      <formula>I16="Untested"</formula>
    </cfRule>
    <cfRule type="expression" dxfId="304" priority="11">
      <formula>I16="Pass"</formula>
    </cfRule>
    <cfRule type="expression" dxfId="303" priority="12">
      <formula>I16="Fail"</formula>
    </cfRule>
  </conditionalFormatting>
  <conditionalFormatting sqref="J16">
    <cfRule type="expression" dxfId="302" priority="7">
      <formula>J16="Medium"</formula>
    </cfRule>
    <cfRule type="expression" dxfId="301" priority="8">
      <formula>J16="Low"</formula>
    </cfRule>
    <cfRule type="expression" dxfId="300" priority="9">
      <formula>J16="High"</formula>
    </cfRule>
  </conditionalFormatting>
  <conditionalFormatting sqref="I17">
    <cfRule type="expression" dxfId="299" priority="4">
      <formula>I17="Untested"</formula>
    </cfRule>
    <cfRule type="expression" dxfId="298" priority="5">
      <formula>I17="Pass"</formula>
    </cfRule>
    <cfRule type="expression" dxfId="297" priority="6">
      <formula>I17="Fail"</formula>
    </cfRule>
  </conditionalFormatting>
  <conditionalFormatting sqref="J17">
    <cfRule type="expression" dxfId="296" priority="1">
      <formula>J17="Medium"</formula>
    </cfRule>
    <cfRule type="expression" dxfId="295" priority="2">
      <formula>J17="Low"</formula>
    </cfRule>
    <cfRule type="expression" dxfId="294" priority="3">
      <formula>J17="High"</formula>
    </cfRule>
  </conditionalFormatting>
  <dataValidations count="2">
    <dataValidation allowBlank="1" showInputMessage="1" showErrorMessage="1" promptTitle="ket-qua1" sqref="I5 I1:I2" xr:uid="{00000000-0002-0000-0600-000000000000}"/>
    <dataValidation type="list" allowBlank="1" showInputMessage="1" showErrorMessage="1" sqref="J2" xr:uid="{00000000-0002-0000-0600-000001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600-000002000000}">
          <x14:formula1>
            <xm:f>Config!$B$1:$B$3</xm:f>
          </x14:formula1>
          <xm:sqref>J7:J17</xm:sqref>
        </x14:dataValidation>
        <x14:dataValidation type="list" allowBlank="1" showInputMessage="1" showErrorMessage="1" xr:uid="{00000000-0002-0000-0600-000003000000}">
          <x14:formula1>
            <xm:f>Config!$A$1:$A$4</xm:f>
          </x14:formula1>
          <xm:sqref>J5 I7:I17 J18:J1048576</xm:sqref>
        </x14:dataValidation>
        <x14:dataValidation type="list" allowBlank="1" showInputMessage="1" showErrorMessage="1" xr:uid="{00000000-0002-0000-0600-000004000000}">
          <x14:formula1>
            <xm:f>'/Users/dungnguyen/Desktop/TestCase/\Users\dungnguyen\Library\Containers\com.microsoft.Excel\Data\Documents\C:\Users\YenLT\Desktop\SWP\Final report rè\[Testcase_function-OnlineTickets.xlsx]Config'!#REF!</xm:f>
          </x14:formula1>
          <xm:sqref>J1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4"/>
  <sheetViews>
    <sheetView topLeftCell="A8" zoomScaleNormal="100" workbookViewId="0">
      <selection activeCell="G10" sqref="G10"/>
    </sheetView>
  </sheetViews>
  <sheetFormatPr baseColWidth="10" defaultColWidth="8.83203125" defaultRowHeight="15"/>
  <cols>
    <col min="1" max="1" width="8.83203125" style="58" bestFit="1" customWidth="1"/>
    <col min="2" max="2" width="13.6640625" style="58" bestFit="1" customWidth="1"/>
    <col min="3" max="3" width="35.33203125" style="48" customWidth="1"/>
    <col min="4" max="4" width="43.5" style="58" customWidth="1"/>
    <col min="5" max="5" width="33.5" style="55" customWidth="1"/>
    <col min="6" max="6" width="29.6640625" style="56" customWidth="1"/>
    <col min="7" max="7" width="27.83203125" style="48" customWidth="1"/>
    <col min="8" max="8" width="26.6640625" style="58" bestFit="1" customWidth="1"/>
    <col min="9" max="9" width="27.5" style="58" customWidth="1"/>
    <col min="10" max="10" width="11.6640625" style="58" bestFit="1" customWidth="1"/>
    <col min="11" max="11" width="12.5" style="58" bestFit="1" customWidth="1"/>
    <col min="12" max="12" width="13.5" style="58" bestFit="1" customWidth="1"/>
    <col min="13" max="13" width="10.83203125" style="58" customWidth="1"/>
    <col min="14" max="16384" width="8.83203125" style="58"/>
  </cols>
  <sheetData>
    <row r="1" spans="1:15" s="57" customFormat="1">
      <c r="B1" s="65" t="s">
        <v>6</v>
      </c>
      <c r="C1" s="66" t="s">
        <v>132</v>
      </c>
      <c r="D1" s="118"/>
      <c r="E1" s="118"/>
      <c r="F1" s="118"/>
      <c r="G1" s="118"/>
      <c r="H1" s="118"/>
      <c r="I1" s="118"/>
      <c r="J1" s="118"/>
      <c r="K1" s="118"/>
      <c r="L1" s="118"/>
      <c r="M1" s="83"/>
      <c r="N1" s="68"/>
      <c r="O1" s="69"/>
    </row>
    <row r="2" spans="1:15" s="57" customFormat="1" ht="29">
      <c r="B2" s="65" t="s">
        <v>7</v>
      </c>
      <c r="C2" s="70"/>
      <c r="D2" s="119"/>
      <c r="E2" s="119"/>
      <c r="F2" s="119"/>
      <c r="G2" s="119"/>
      <c r="H2" s="119"/>
      <c r="I2" s="119"/>
      <c r="J2" s="119"/>
      <c r="K2" s="119"/>
      <c r="L2" s="118"/>
      <c r="M2" s="83"/>
      <c r="N2" s="68"/>
      <c r="O2" s="69"/>
    </row>
    <row r="3" spans="1:15" s="57" customFormat="1">
      <c r="B3" s="71" t="s">
        <v>8</v>
      </c>
      <c r="C3" s="72"/>
      <c r="D3" s="120"/>
      <c r="E3" s="71" t="s">
        <v>9</v>
      </c>
      <c r="F3" s="121"/>
      <c r="G3" s="73" t="s">
        <v>18</v>
      </c>
      <c r="H3" s="123"/>
      <c r="I3" s="71" t="s">
        <v>10</v>
      </c>
      <c r="J3" s="74"/>
      <c r="K3" s="71" t="s">
        <v>34</v>
      </c>
      <c r="L3" s="71" t="s">
        <v>35</v>
      </c>
      <c r="M3" s="30" t="s">
        <v>36</v>
      </c>
      <c r="N3" s="71"/>
      <c r="O3" s="69"/>
    </row>
    <row r="4" spans="1:15" s="57" customFormat="1">
      <c r="B4" s="75">
        <f>COUNTIF(I7:I129,"Pass")</f>
        <v>8</v>
      </c>
      <c r="C4" s="76"/>
      <c r="D4" s="120"/>
      <c r="E4" s="75">
        <f>COUNTIF(I14:I129,"Fail")</f>
        <v>0</v>
      </c>
      <c r="F4" s="122"/>
      <c r="G4" s="77">
        <f>COUNTIF(I14:I129,"Untested")</f>
        <v>0</v>
      </c>
      <c r="H4" s="124"/>
      <c r="I4" s="71">
        <f>(B4+E4+G4)</f>
        <v>8</v>
      </c>
      <c r="J4" s="78"/>
      <c r="K4" s="71">
        <f>COUNTIF(J14:J129,"High")</f>
        <v>1</v>
      </c>
      <c r="L4" s="71">
        <f>COUNTIF(J14:J129,"Medium")</f>
        <v>0</v>
      </c>
      <c r="M4" s="30">
        <f>COUNTIF(J14:J129,"Low")</f>
        <v>0</v>
      </c>
      <c r="N4" s="30"/>
      <c r="O4" s="69"/>
    </row>
    <row r="5" spans="1:15">
      <c r="B5" s="45"/>
      <c r="C5" s="46"/>
      <c r="D5" s="45"/>
      <c r="E5" s="54"/>
      <c r="F5" s="54"/>
      <c r="G5" s="46"/>
      <c r="H5" s="45"/>
      <c r="I5" s="45"/>
      <c r="J5" s="45"/>
      <c r="K5" s="45"/>
      <c r="L5" s="47"/>
    </row>
    <row r="6" spans="1:15" ht="16">
      <c r="A6" s="13" t="s">
        <v>11</v>
      </c>
      <c r="B6" s="13" t="s">
        <v>43</v>
      </c>
      <c r="C6" s="42" t="s">
        <v>40</v>
      </c>
      <c r="D6" s="14" t="s">
        <v>41</v>
      </c>
      <c r="E6" s="14" t="s">
        <v>42</v>
      </c>
      <c r="F6" s="13" t="s">
        <v>12</v>
      </c>
      <c r="G6" s="43" t="s">
        <v>13</v>
      </c>
      <c r="H6" s="14" t="s">
        <v>14</v>
      </c>
      <c r="I6" s="14" t="s">
        <v>15</v>
      </c>
      <c r="J6" s="14" t="s">
        <v>33</v>
      </c>
      <c r="K6" s="14" t="s">
        <v>16</v>
      </c>
      <c r="L6" s="14" t="s">
        <v>17</v>
      </c>
      <c r="M6" s="14" t="s">
        <v>37</v>
      </c>
      <c r="N6" s="14" t="s">
        <v>38</v>
      </c>
    </row>
    <row r="7" spans="1:15" ht="150" customHeight="1">
      <c r="A7" s="59">
        <v>1</v>
      </c>
      <c r="B7" s="49" t="s">
        <v>45</v>
      </c>
      <c r="C7" s="64" t="s">
        <v>133</v>
      </c>
      <c r="D7" s="49" t="s">
        <v>134</v>
      </c>
      <c r="E7" s="49" t="s">
        <v>52</v>
      </c>
      <c r="F7" s="50"/>
      <c r="G7" s="49" t="s">
        <v>242</v>
      </c>
      <c r="H7" s="60"/>
      <c r="I7" s="61" t="s">
        <v>8</v>
      </c>
      <c r="J7" s="61" t="s">
        <v>34</v>
      </c>
      <c r="K7" s="62"/>
      <c r="L7" s="60"/>
      <c r="M7" s="63" t="s">
        <v>289</v>
      </c>
      <c r="N7" s="82" t="s">
        <v>274</v>
      </c>
    </row>
    <row r="8" spans="1:15" ht="137" customHeight="1">
      <c r="A8" s="59">
        <v>2</v>
      </c>
      <c r="B8" s="49" t="s">
        <v>49</v>
      </c>
      <c r="C8" s="64" t="s">
        <v>122</v>
      </c>
      <c r="D8" s="49" t="s">
        <v>134</v>
      </c>
      <c r="E8" s="49" t="s">
        <v>52</v>
      </c>
      <c r="F8" s="50"/>
      <c r="G8" s="49" t="s">
        <v>135</v>
      </c>
      <c r="H8" s="60"/>
      <c r="I8" s="61" t="s">
        <v>8</v>
      </c>
      <c r="J8" s="61" t="s">
        <v>34</v>
      </c>
      <c r="K8" s="62"/>
      <c r="L8" s="60"/>
      <c r="M8" s="63" t="s">
        <v>289</v>
      </c>
      <c r="N8" s="82" t="s">
        <v>274</v>
      </c>
    </row>
    <row r="9" spans="1:15" ht="137" customHeight="1">
      <c r="A9" s="59">
        <v>3</v>
      </c>
      <c r="B9" s="49" t="s">
        <v>49</v>
      </c>
      <c r="C9" s="64" t="s">
        <v>136</v>
      </c>
      <c r="D9" s="49" t="s">
        <v>134</v>
      </c>
      <c r="E9" s="49" t="s">
        <v>52</v>
      </c>
      <c r="F9" s="50"/>
      <c r="G9" s="49" t="s">
        <v>137</v>
      </c>
      <c r="H9" s="60"/>
      <c r="I9" s="61" t="s">
        <v>8</v>
      </c>
      <c r="J9" s="61" t="s">
        <v>34</v>
      </c>
      <c r="K9" s="62"/>
      <c r="L9" s="60"/>
      <c r="M9" s="63" t="s">
        <v>289</v>
      </c>
      <c r="N9" s="82" t="s">
        <v>274</v>
      </c>
    </row>
    <row r="10" spans="1:15" ht="137" customHeight="1">
      <c r="A10" s="59">
        <v>4</v>
      </c>
      <c r="B10" s="49" t="s">
        <v>49</v>
      </c>
      <c r="C10" s="64" t="s">
        <v>138</v>
      </c>
      <c r="D10" s="49" t="s">
        <v>134</v>
      </c>
      <c r="E10" s="49" t="s">
        <v>52</v>
      </c>
      <c r="F10" s="50"/>
      <c r="G10" s="49" t="s">
        <v>139</v>
      </c>
      <c r="H10" s="60"/>
      <c r="I10" s="61" t="s">
        <v>8</v>
      </c>
      <c r="J10" s="61" t="s">
        <v>34</v>
      </c>
      <c r="K10" s="62"/>
      <c r="L10" s="60"/>
      <c r="M10" s="63" t="s">
        <v>289</v>
      </c>
      <c r="N10" s="82" t="s">
        <v>274</v>
      </c>
    </row>
    <row r="11" spans="1:15" s="53" customFormat="1" ht="80">
      <c r="A11" s="59">
        <v>5</v>
      </c>
      <c r="B11" s="49" t="s">
        <v>44</v>
      </c>
      <c r="C11" s="64" t="s">
        <v>140</v>
      </c>
      <c r="D11" s="49" t="s">
        <v>141</v>
      </c>
      <c r="E11" s="49" t="s">
        <v>52</v>
      </c>
      <c r="F11" s="50"/>
      <c r="G11" s="49" t="s">
        <v>145</v>
      </c>
      <c r="H11" s="51"/>
      <c r="I11" s="61" t="s">
        <v>8</v>
      </c>
      <c r="J11" s="61" t="s">
        <v>34</v>
      </c>
      <c r="K11" s="52"/>
      <c r="L11" s="51"/>
      <c r="M11" s="63" t="s">
        <v>289</v>
      </c>
      <c r="N11" s="62" t="s">
        <v>275</v>
      </c>
    </row>
    <row r="12" spans="1:15" s="53" customFormat="1" ht="80">
      <c r="A12" s="59">
        <v>6</v>
      </c>
      <c r="B12" s="49" t="s">
        <v>44</v>
      </c>
      <c r="C12" s="64" t="s">
        <v>143</v>
      </c>
      <c r="D12" s="49" t="s">
        <v>144</v>
      </c>
      <c r="E12" s="49" t="s">
        <v>52</v>
      </c>
      <c r="F12" s="50"/>
      <c r="G12" s="49" t="s">
        <v>142</v>
      </c>
      <c r="H12" s="51"/>
      <c r="I12" s="61" t="s">
        <v>8</v>
      </c>
      <c r="J12" s="61" t="s">
        <v>34</v>
      </c>
      <c r="K12" s="52"/>
      <c r="L12" s="51"/>
      <c r="M12" s="63" t="s">
        <v>289</v>
      </c>
      <c r="N12" s="62" t="s">
        <v>275</v>
      </c>
    </row>
    <row r="13" spans="1:15" s="53" customFormat="1" ht="80">
      <c r="A13" s="59">
        <v>7</v>
      </c>
      <c r="B13" s="49" t="s">
        <v>79</v>
      </c>
      <c r="C13" s="64" t="s">
        <v>146</v>
      </c>
      <c r="D13" s="49" t="s">
        <v>144</v>
      </c>
      <c r="E13" s="49" t="s">
        <v>52</v>
      </c>
      <c r="F13" s="50"/>
      <c r="G13" s="49" t="s">
        <v>149</v>
      </c>
      <c r="H13" s="51"/>
      <c r="I13" s="61" t="s">
        <v>8</v>
      </c>
      <c r="J13" s="61" t="s">
        <v>34</v>
      </c>
      <c r="K13" s="52"/>
      <c r="L13" s="51"/>
      <c r="M13" s="63" t="s">
        <v>289</v>
      </c>
      <c r="N13" s="62" t="s">
        <v>275</v>
      </c>
    </row>
    <row r="14" spans="1:15" s="53" customFormat="1" ht="80">
      <c r="A14" s="59">
        <v>8</v>
      </c>
      <c r="B14" s="49" t="s">
        <v>79</v>
      </c>
      <c r="C14" s="64" t="s">
        <v>148</v>
      </c>
      <c r="D14" s="49" t="s">
        <v>144</v>
      </c>
      <c r="E14" s="49" t="s">
        <v>52</v>
      </c>
      <c r="F14" s="50"/>
      <c r="G14" s="49" t="s">
        <v>147</v>
      </c>
      <c r="H14" s="51"/>
      <c r="I14" s="61" t="s">
        <v>8</v>
      </c>
      <c r="J14" s="61" t="s">
        <v>34</v>
      </c>
      <c r="K14" s="52"/>
      <c r="L14" s="51"/>
      <c r="M14" s="63" t="s">
        <v>289</v>
      </c>
      <c r="N14" s="62" t="s">
        <v>275</v>
      </c>
    </row>
  </sheetData>
  <autoFilter ref="B6:B9" xr:uid="{00000000-0009-0000-0000-000007000000}"/>
  <mergeCells count="5">
    <mergeCell ref="D1:L1"/>
    <mergeCell ref="D2:L2"/>
    <mergeCell ref="D3:D4"/>
    <mergeCell ref="F3:F4"/>
    <mergeCell ref="H3:H4"/>
  </mergeCells>
  <conditionalFormatting sqref="J7">
    <cfRule type="expression" dxfId="293" priority="52">
      <formula>J7="Medium"</formula>
    </cfRule>
    <cfRule type="expression" dxfId="292" priority="53">
      <formula>J7="Low"</formula>
    </cfRule>
    <cfRule type="expression" dxfId="291" priority="54">
      <formula>J7="High"</formula>
    </cfRule>
  </conditionalFormatting>
  <conditionalFormatting sqref="I7">
    <cfRule type="expression" dxfId="290" priority="49">
      <formula>I7="Untested"</formula>
    </cfRule>
    <cfRule type="expression" dxfId="289" priority="50">
      <formula>I7="Pass"</formula>
    </cfRule>
    <cfRule type="expression" dxfId="288" priority="51">
      <formula>I7="Fail"</formula>
    </cfRule>
  </conditionalFormatting>
  <conditionalFormatting sqref="J8">
    <cfRule type="expression" dxfId="287" priority="46">
      <formula>J8="Medium"</formula>
    </cfRule>
    <cfRule type="expression" dxfId="286" priority="47">
      <formula>J8="Low"</formula>
    </cfRule>
    <cfRule type="expression" dxfId="285" priority="48">
      <formula>J8="High"</formula>
    </cfRule>
  </conditionalFormatting>
  <conditionalFormatting sqref="I8">
    <cfRule type="expression" dxfId="284" priority="43">
      <formula>I8="Untested"</formula>
    </cfRule>
    <cfRule type="expression" dxfId="283" priority="44">
      <formula>I8="Pass"</formula>
    </cfRule>
    <cfRule type="expression" dxfId="282" priority="45">
      <formula>I8="Fail"</formula>
    </cfRule>
  </conditionalFormatting>
  <conditionalFormatting sqref="J9">
    <cfRule type="expression" dxfId="281" priority="40">
      <formula>J9="Medium"</formula>
    </cfRule>
    <cfRule type="expression" dxfId="280" priority="41">
      <formula>J9="Low"</formula>
    </cfRule>
    <cfRule type="expression" dxfId="279" priority="42">
      <formula>J9="High"</formula>
    </cfRule>
  </conditionalFormatting>
  <conditionalFormatting sqref="I9">
    <cfRule type="expression" dxfId="278" priority="37">
      <formula>I9="Untested"</formula>
    </cfRule>
    <cfRule type="expression" dxfId="277" priority="38">
      <formula>I9="Pass"</formula>
    </cfRule>
    <cfRule type="expression" dxfId="276" priority="39">
      <formula>I9="Fail"</formula>
    </cfRule>
  </conditionalFormatting>
  <conditionalFormatting sqref="J10">
    <cfRule type="expression" dxfId="275" priority="34">
      <formula>J10="Medium"</formula>
    </cfRule>
    <cfRule type="expression" dxfId="274" priority="35">
      <formula>J10="Low"</formula>
    </cfRule>
    <cfRule type="expression" dxfId="273" priority="36">
      <formula>J10="High"</formula>
    </cfRule>
  </conditionalFormatting>
  <conditionalFormatting sqref="I10">
    <cfRule type="expression" dxfId="272" priority="31">
      <formula>I10="Untested"</formula>
    </cfRule>
    <cfRule type="expression" dxfId="271" priority="32">
      <formula>I10="Pass"</formula>
    </cfRule>
    <cfRule type="expression" dxfId="270" priority="33">
      <formula>I10="Fail"</formula>
    </cfRule>
  </conditionalFormatting>
  <conditionalFormatting sqref="I11">
    <cfRule type="expression" dxfId="269" priority="28">
      <formula>I11="Untested"</formula>
    </cfRule>
    <cfRule type="expression" dxfId="268" priority="29">
      <formula>I11="Pass"</formula>
    </cfRule>
    <cfRule type="expression" dxfId="267" priority="30">
      <formula>I11="Fail"</formula>
    </cfRule>
  </conditionalFormatting>
  <conditionalFormatting sqref="J11">
    <cfRule type="expression" dxfId="266" priority="25">
      <formula>J11="Medium"</formula>
    </cfRule>
    <cfRule type="expression" dxfId="265" priority="26">
      <formula>J11="Low"</formula>
    </cfRule>
    <cfRule type="expression" dxfId="264" priority="27">
      <formula>J11="High"</formula>
    </cfRule>
  </conditionalFormatting>
  <conditionalFormatting sqref="I12">
    <cfRule type="expression" dxfId="263" priority="22">
      <formula>I12="Untested"</formula>
    </cfRule>
    <cfRule type="expression" dxfId="262" priority="23">
      <formula>I12="Pass"</formula>
    </cfRule>
    <cfRule type="expression" dxfId="261" priority="24">
      <formula>I12="Fail"</formula>
    </cfRule>
  </conditionalFormatting>
  <conditionalFormatting sqref="J12">
    <cfRule type="expression" dxfId="260" priority="19">
      <formula>J12="Medium"</formula>
    </cfRule>
    <cfRule type="expression" dxfId="259" priority="20">
      <formula>J12="Low"</formula>
    </cfRule>
    <cfRule type="expression" dxfId="258" priority="21">
      <formula>J12="High"</formula>
    </cfRule>
  </conditionalFormatting>
  <conditionalFormatting sqref="I13">
    <cfRule type="expression" dxfId="257" priority="16">
      <formula>I13="Untested"</formula>
    </cfRule>
    <cfRule type="expression" dxfId="256" priority="17">
      <formula>I13="Pass"</formula>
    </cfRule>
    <cfRule type="expression" dxfId="255" priority="18">
      <formula>I13="Fail"</formula>
    </cfRule>
  </conditionalFormatting>
  <conditionalFormatting sqref="J13">
    <cfRule type="expression" dxfId="254" priority="13">
      <formula>J13="Medium"</formula>
    </cfRule>
    <cfRule type="expression" dxfId="253" priority="14">
      <formula>J13="Low"</formula>
    </cfRule>
    <cfRule type="expression" dxfId="252" priority="15">
      <formula>J13="High"</formula>
    </cfRule>
  </conditionalFormatting>
  <conditionalFormatting sqref="I14">
    <cfRule type="expression" dxfId="251" priority="4">
      <formula>I14="Untested"</formula>
    </cfRule>
    <cfRule type="expression" dxfId="250" priority="5">
      <formula>I14="Pass"</formula>
    </cfRule>
    <cfRule type="expression" dxfId="249" priority="6">
      <formula>I14="Fail"</formula>
    </cfRule>
  </conditionalFormatting>
  <conditionalFormatting sqref="J14">
    <cfRule type="expression" dxfId="248" priority="1">
      <formula>J14="Medium"</formula>
    </cfRule>
    <cfRule type="expression" dxfId="247" priority="2">
      <formula>J14="Low"</formula>
    </cfRule>
    <cfRule type="expression" dxfId="246" priority="3">
      <formula>J14="High"</formula>
    </cfRule>
  </conditionalFormatting>
  <dataValidations count="2">
    <dataValidation type="list" allowBlank="1" showInputMessage="1" showErrorMessage="1" sqref="J2" xr:uid="{00000000-0002-0000-0700-000000000000}">
      <formula1>#REF!</formula1>
    </dataValidation>
    <dataValidation allowBlank="1" showInputMessage="1" showErrorMessage="1" promptTitle="ket-qua1" sqref="I5 I1:I2" xr:uid="{00000000-0002-0000-0700-000001000000}"/>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2000000}">
          <x14:formula1>
            <xm:f>'/Users/dungnguyen/Desktop/TestCase/\Users\dungnguyen\Library\Containers\com.microsoft.Excel\Data\Documents\C:\Users\YenLT\Desktop\SWP\Final report rè\[Testcase_function-OnlineTickets.xlsx]Config'!#REF!</xm:f>
          </x14:formula1>
          <xm:sqref>J1</xm:sqref>
        </x14:dataValidation>
        <x14:dataValidation type="list" allowBlank="1" showInputMessage="1" showErrorMessage="1" xr:uid="{00000000-0002-0000-0700-000003000000}">
          <x14:formula1>
            <xm:f>Config!$A$1:$A$4</xm:f>
          </x14:formula1>
          <xm:sqref>J5 J15:J1048576 I7:I14</xm:sqref>
        </x14:dataValidation>
        <x14:dataValidation type="list" allowBlank="1" showInputMessage="1" showErrorMessage="1" xr:uid="{00000000-0002-0000-0700-000004000000}">
          <x14:formula1>
            <xm:f>Config!$B$1:$B$3</xm:f>
          </x14:formula1>
          <xm:sqref>J7:J14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6"/>
  <sheetViews>
    <sheetView zoomScaleNormal="100" workbookViewId="0"/>
  </sheetViews>
  <sheetFormatPr baseColWidth="10" defaultColWidth="8.83203125" defaultRowHeight="15"/>
  <cols>
    <col min="1" max="1" width="8.83203125" style="58" bestFit="1" customWidth="1"/>
    <col min="2" max="2" width="13.6640625" style="58" bestFit="1" customWidth="1"/>
    <col min="3" max="3" width="35.33203125" style="48" customWidth="1"/>
    <col min="4" max="4" width="43.5" style="58" customWidth="1"/>
    <col min="5" max="5" width="33.5" style="55" customWidth="1"/>
    <col min="6" max="6" width="29.6640625" style="56" customWidth="1"/>
    <col min="7" max="7" width="27.83203125" style="48" customWidth="1"/>
    <col min="8" max="8" width="26.6640625" style="58" bestFit="1" customWidth="1"/>
    <col min="9" max="9" width="27.5" style="58" customWidth="1"/>
    <col min="10" max="10" width="11.6640625" style="58" bestFit="1" customWidth="1"/>
    <col min="11" max="11" width="12.5" style="58" bestFit="1" customWidth="1"/>
    <col min="12" max="12" width="13.5" style="58" bestFit="1" customWidth="1"/>
    <col min="13" max="13" width="10.83203125" style="58" customWidth="1"/>
    <col min="14" max="16384" width="8.83203125" style="58"/>
  </cols>
  <sheetData>
    <row r="1" spans="1:15" s="57" customFormat="1">
      <c r="B1" s="65" t="s">
        <v>6</v>
      </c>
      <c r="C1" s="66" t="s">
        <v>155</v>
      </c>
      <c r="D1" s="118"/>
      <c r="E1" s="118"/>
      <c r="F1" s="118"/>
      <c r="G1" s="118"/>
      <c r="H1" s="118"/>
      <c r="I1" s="118"/>
      <c r="J1" s="118"/>
      <c r="K1" s="118"/>
      <c r="L1" s="118"/>
      <c r="M1" s="83"/>
      <c r="N1" s="68"/>
      <c r="O1" s="69"/>
    </row>
    <row r="2" spans="1:15" s="57" customFormat="1" ht="29">
      <c r="B2" s="65" t="s">
        <v>7</v>
      </c>
      <c r="C2" s="70"/>
      <c r="D2" s="119"/>
      <c r="E2" s="119"/>
      <c r="F2" s="119"/>
      <c r="G2" s="119"/>
      <c r="H2" s="119"/>
      <c r="I2" s="119"/>
      <c r="J2" s="119"/>
      <c r="K2" s="119"/>
      <c r="L2" s="118"/>
      <c r="M2" s="83"/>
      <c r="N2" s="68"/>
      <c r="O2" s="69"/>
    </row>
    <row r="3" spans="1:15" s="57" customFormat="1">
      <c r="B3" s="71" t="s">
        <v>8</v>
      </c>
      <c r="C3" s="72"/>
      <c r="D3" s="120"/>
      <c r="E3" s="71" t="s">
        <v>9</v>
      </c>
      <c r="F3" s="121"/>
      <c r="G3" s="73" t="s">
        <v>18</v>
      </c>
      <c r="H3" s="123"/>
      <c r="I3" s="71" t="s">
        <v>10</v>
      </c>
      <c r="J3" s="74"/>
      <c r="K3" s="71" t="s">
        <v>34</v>
      </c>
      <c r="L3" s="71" t="s">
        <v>35</v>
      </c>
      <c r="M3" s="30" t="s">
        <v>36</v>
      </c>
      <c r="N3" s="71"/>
      <c r="O3" s="69"/>
    </row>
    <row r="4" spans="1:15" s="57" customFormat="1">
      <c r="B4" s="75">
        <f>COUNTIF(I7:I113,"Pass")</f>
        <v>10</v>
      </c>
      <c r="C4" s="76"/>
      <c r="D4" s="120"/>
      <c r="E4" s="75">
        <f>COUNTIF(I10:I113,"Fail")</f>
        <v>0</v>
      </c>
      <c r="F4" s="122"/>
      <c r="G4" s="77">
        <f>COUNTIF(I10:I113,"Untested")</f>
        <v>0</v>
      </c>
      <c r="H4" s="124"/>
      <c r="I4" s="71">
        <f>(B4+E4+G4)</f>
        <v>10</v>
      </c>
      <c r="J4" s="78"/>
      <c r="K4" s="71">
        <f>COUNTIF(J10:J113,"High")</f>
        <v>7</v>
      </c>
      <c r="L4" s="71">
        <f>COUNTIF(J10:J113,"Medium")</f>
        <v>0</v>
      </c>
      <c r="M4" s="30">
        <f>COUNTIF(J10:J113,"Low")</f>
        <v>0</v>
      </c>
      <c r="N4" s="30"/>
      <c r="O4" s="69"/>
    </row>
    <row r="5" spans="1:15">
      <c r="B5" s="45"/>
      <c r="C5" s="46"/>
      <c r="D5" s="45"/>
      <c r="E5" s="54"/>
      <c r="F5" s="54"/>
      <c r="G5" s="46"/>
      <c r="H5" s="45"/>
      <c r="I5" s="45"/>
      <c r="J5" s="45"/>
      <c r="K5" s="45"/>
      <c r="L5" s="47"/>
    </row>
    <row r="6" spans="1:15" ht="16">
      <c r="A6" s="13" t="s">
        <v>11</v>
      </c>
      <c r="B6" s="13" t="s">
        <v>43</v>
      </c>
      <c r="C6" s="42" t="s">
        <v>40</v>
      </c>
      <c r="D6" s="14" t="s">
        <v>41</v>
      </c>
      <c r="E6" s="14" t="s">
        <v>42</v>
      </c>
      <c r="F6" s="13" t="s">
        <v>12</v>
      </c>
      <c r="G6" s="43" t="s">
        <v>13</v>
      </c>
      <c r="H6" s="14" t="s">
        <v>14</v>
      </c>
      <c r="I6" s="14" t="s">
        <v>15</v>
      </c>
      <c r="J6" s="14" t="s">
        <v>33</v>
      </c>
      <c r="K6" s="14" t="s">
        <v>16</v>
      </c>
      <c r="L6" s="14" t="s">
        <v>17</v>
      </c>
      <c r="M6" s="14" t="s">
        <v>37</v>
      </c>
      <c r="N6" s="14" t="s">
        <v>38</v>
      </c>
    </row>
    <row r="7" spans="1:15" ht="150" customHeight="1">
      <c r="A7" s="59">
        <v>1</v>
      </c>
      <c r="B7" s="49" t="s">
        <v>45</v>
      </c>
      <c r="C7" s="64" t="s">
        <v>161</v>
      </c>
      <c r="D7" s="49" t="s">
        <v>177</v>
      </c>
      <c r="E7" s="49" t="s">
        <v>52</v>
      </c>
      <c r="F7" s="50"/>
      <c r="G7" s="49" t="s">
        <v>241</v>
      </c>
      <c r="H7" s="60"/>
      <c r="I7" s="61" t="s">
        <v>8</v>
      </c>
      <c r="J7" s="61" t="s">
        <v>34</v>
      </c>
      <c r="K7" s="62"/>
      <c r="L7" s="60"/>
      <c r="M7" s="63" t="s">
        <v>291</v>
      </c>
      <c r="N7" s="82" t="s">
        <v>274</v>
      </c>
    </row>
    <row r="8" spans="1:15" ht="137" customHeight="1">
      <c r="A8" s="59">
        <v>2</v>
      </c>
      <c r="B8" s="49" t="s">
        <v>49</v>
      </c>
      <c r="C8" s="64" t="s">
        <v>156</v>
      </c>
      <c r="D8" s="49" t="s">
        <v>177</v>
      </c>
      <c r="E8" s="49" t="s">
        <v>52</v>
      </c>
      <c r="F8" s="50"/>
      <c r="G8" s="49" t="s">
        <v>174</v>
      </c>
      <c r="H8" s="60"/>
      <c r="I8" s="61" t="s">
        <v>8</v>
      </c>
      <c r="J8" s="61" t="s">
        <v>34</v>
      </c>
      <c r="K8" s="62"/>
      <c r="L8" s="60"/>
      <c r="M8" s="63" t="s">
        <v>291</v>
      </c>
      <c r="N8" s="82" t="s">
        <v>274</v>
      </c>
    </row>
    <row r="9" spans="1:15" ht="137" customHeight="1">
      <c r="A9" s="59">
        <v>3</v>
      </c>
      <c r="B9" s="49" t="s">
        <v>49</v>
      </c>
      <c r="C9" s="64" t="s">
        <v>172</v>
      </c>
      <c r="D9" s="49" t="s">
        <v>177</v>
      </c>
      <c r="E9" s="49" t="s">
        <v>52</v>
      </c>
      <c r="F9" s="50"/>
      <c r="G9" s="49" t="s">
        <v>175</v>
      </c>
      <c r="H9" s="60"/>
      <c r="I9" s="61" t="s">
        <v>8</v>
      </c>
      <c r="J9" s="61" t="s">
        <v>34</v>
      </c>
      <c r="K9" s="62"/>
      <c r="L9" s="60"/>
      <c r="M9" s="63" t="s">
        <v>291</v>
      </c>
      <c r="N9" s="82" t="s">
        <v>274</v>
      </c>
    </row>
    <row r="10" spans="1:15" ht="96">
      <c r="A10" s="59">
        <v>4</v>
      </c>
      <c r="B10" s="49" t="s">
        <v>47</v>
      </c>
      <c r="C10" s="64" t="s">
        <v>157</v>
      </c>
      <c r="D10" s="49" t="s">
        <v>178</v>
      </c>
      <c r="E10" s="49" t="s">
        <v>46</v>
      </c>
      <c r="F10" s="50"/>
      <c r="G10" s="49" t="s">
        <v>176</v>
      </c>
      <c r="H10" s="60"/>
      <c r="I10" s="61" t="s">
        <v>8</v>
      </c>
      <c r="J10" s="61" t="s">
        <v>34</v>
      </c>
      <c r="K10" s="62"/>
      <c r="L10" s="60"/>
      <c r="M10" s="63" t="s">
        <v>291</v>
      </c>
      <c r="N10" s="62" t="s">
        <v>275</v>
      </c>
    </row>
    <row r="11" spans="1:15" ht="64">
      <c r="A11" s="59">
        <v>5</v>
      </c>
      <c r="B11" s="49" t="s">
        <v>47</v>
      </c>
      <c r="C11" s="64" t="s">
        <v>152</v>
      </c>
      <c r="D11" s="49" t="s">
        <v>179</v>
      </c>
      <c r="E11" s="49" t="s">
        <v>46</v>
      </c>
      <c r="F11" s="50"/>
      <c r="G11" s="49" t="s">
        <v>158</v>
      </c>
      <c r="H11" s="60"/>
      <c r="I11" s="61" t="s">
        <v>8</v>
      </c>
      <c r="J11" s="61" t="s">
        <v>34</v>
      </c>
      <c r="K11" s="62"/>
      <c r="L11" s="60"/>
      <c r="M11" s="63" t="s">
        <v>291</v>
      </c>
      <c r="N11" s="62" t="s">
        <v>275</v>
      </c>
    </row>
    <row r="12" spans="1:15" ht="64">
      <c r="A12" s="59">
        <v>6</v>
      </c>
      <c r="B12" s="49" t="s">
        <v>47</v>
      </c>
      <c r="C12" s="64" t="s">
        <v>153</v>
      </c>
      <c r="D12" s="49" t="s">
        <v>180</v>
      </c>
      <c r="E12" s="49" t="s">
        <v>46</v>
      </c>
      <c r="F12" s="50"/>
      <c r="G12" s="49" t="s">
        <v>162</v>
      </c>
      <c r="H12" s="60"/>
      <c r="I12" s="61" t="s">
        <v>8</v>
      </c>
      <c r="J12" s="61" t="s">
        <v>34</v>
      </c>
      <c r="K12" s="62"/>
      <c r="L12" s="60"/>
      <c r="M12" s="63" t="s">
        <v>291</v>
      </c>
      <c r="N12" s="62" t="s">
        <v>275</v>
      </c>
    </row>
    <row r="13" spans="1:15" ht="80">
      <c r="A13" s="59">
        <v>7</v>
      </c>
      <c r="B13" s="49" t="s">
        <v>47</v>
      </c>
      <c r="C13" s="64" t="s">
        <v>159</v>
      </c>
      <c r="D13" s="49" t="s">
        <v>181</v>
      </c>
      <c r="E13" s="49" t="s">
        <v>46</v>
      </c>
      <c r="F13" s="94" t="s">
        <v>165</v>
      </c>
      <c r="G13" s="49" t="s">
        <v>163</v>
      </c>
      <c r="H13" s="60"/>
      <c r="I13" s="61" t="s">
        <v>8</v>
      </c>
      <c r="J13" s="61" t="s">
        <v>34</v>
      </c>
      <c r="K13" s="62"/>
      <c r="L13" s="60"/>
      <c r="M13" s="63" t="s">
        <v>291</v>
      </c>
      <c r="N13" s="62" t="s">
        <v>275</v>
      </c>
    </row>
    <row r="14" spans="1:15" ht="80">
      <c r="A14" s="59">
        <v>8</v>
      </c>
      <c r="B14" s="49" t="s">
        <v>47</v>
      </c>
      <c r="C14" s="64" t="s">
        <v>160</v>
      </c>
      <c r="D14" s="49" t="s">
        <v>182</v>
      </c>
      <c r="E14" s="49" t="s">
        <v>46</v>
      </c>
      <c r="F14" s="94" t="s">
        <v>164</v>
      </c>
      <c r="G14" s="49" t="s">
        <v>169</v>
      </c>
      <c r="H14" s="60"/>
      <c r="I14" s="61" t="s">
        <v>8</v>
      </c>
      <c r="J14" s="61" t="s">
        <v>34</v>
      </c>
      <c r="K14" s="62"/>
      <c r="L14" s="60"/>
      <c r="M14" s="63" t="s">
        <v>291</v>
      </c>
      <c r="N14" s="62" t="s">
        <v>275</v>
      </c>
    </row>
    <row r="15" spans="1:15" ht="80">
      <c r="A15" s="59">
        <v>9</v>
      </c>
      <c r="B15" s="49" t="s">
        <v>171</v>
      </c>
      <c r="C15" s="64" t="s">
        <v>160</v>
      </c>
      <c r="D15" s="49" t="s">
        <v>182</v>
      </c>
      <c r="E15" s="49" t="s">
        <v>46</v>
      </c>
      <c r="F15" s="94" t="s">
        <v>164</v>
      </c>
      <c r="G15" s="49" t="s">
        <v>166</v>
      </c>
      <c r="H15" s="60"/>
      <c r="I15" s="61" t="s">
        <v>8</v>
      </c>
      <c r="J15" s="61" t="s">
        <v>34</v>
      </c>
      <c r="K15" s="62"/>
      <c r="L15" s="60"/>
      <c r="M15" s="63" t="s">
        <v>291</v>
      </c>
      <c r="N15" s="62" t="s">
        <v>275</v>
      </c>
    </row>
    <row r="16" spans="1:15" ht="80">
      <c r="A16" s="59">
        <v>10</v>
      </c>
      <c r="B16" s="49" t="s">
        <v>47</v>
      </c>
      <c r="C16" s="64" t="s">
        <v>167</v>
      </c>
      <c r="D16" s="49" t="s">
        <v>183</v>
      </c>
      <c r="E16" s="49" t="s">
        <v>46</v>
      </c>
      <c r="F16" s="94" t="s">
        <v>168</v>
      </c>
      <c r="G16" s="49" t="s">
        <v>170</v>
      </c>
      <c r="H16" s="60"/>
      <c r="I16" s="61" t="s">
        <v>8</v>
      </c>
      <c r="J16" s="61" t="s">
        <v>34</v>
      </c>
      <c r="K16" s="62"/>
      <c r="L16" s="60"/>
      <c r="M16" s="63" t="s">
        <v>291</v>
      </c>
      <c r="N16" s="62" t="s">
        <v>275</v>
      </c>
    </row>
  </sheetData>
  <autoFilter ref="B6:B16" xr:uid="{00000000-0009-0000-0000-000008000000}"/>
  <mergeCells count="5">
    <mergeCell ref="D1:L1"/>
    <mergeCell ref="D2:L2"/>
    <mergeCell ref="D3:D4"/>
    <mergeCell ref="F3:F4"/>
    <mergeCell ref="H3:H4"/>
  </mergeCells>
  <conditionalFormatting sqref="I10">
    <cfRule type="expression" dxfId="245" priority="322">
      <formula>I10="Untested"</formula>
    </cfRule>
    <cfRule type="expression" dxfId="244" priority="323">
      <formula>I10="Pass"</formula>
    </cfRule>
    <cfRule type="expression" dxfId="243" priority="324">
      <formula>I10="Fail"</formula>
    </cfRule>
  </conditionalFormatting>
  <conditionalFormatting sqref="J10">
    <cfRule type="expression" dxfId="242" priority="319">
      <formula>J10="Medium"</formula>
    </cfRule>
    <cfRule type="expression" dxfId="241" priority="320">
      <formula>J10="Low"</formula>
    </cfRule>
    <cfRule type="expression" dxfId="240" priority="321">
      <formula>J10="High"</formula>
    </cfRule>
  </conditionalFormatting>
  <conditionalFormatting sqref="J7">
    <cfRule type="expression" dxfId="239" priority="52">
      <formula>J7="Medium"</formula>
    </cfRule>
    <cfRule type="expression" dxfId="238" priority="53">
      <formula>J7="Low"</formula>
    </cfRule>
    <cfRule type="expression" dxfId="237" priority="54">
      <formula>J7="High"</formula>
    </cfRule>
  </conditionalFormatting>
  <conditionalFormatting sqref="I7">
    <cfRule type="expression" dxfId="236" priority="49">
      <formula>I7="Untested"</formula>
    </cfRule>
    <cfRule type="expression" dxfId="235" priority="50">
      <formula>I7="Pass"</formula>
    </cfRule>
    <cfRule type="expression" dxfId="234" priority="51">
      <formula>I7="Fail"</formula>
    </cfRule>
  </conditionalFormatting>
  <conditionalFormatting sqref="J8:J9">
    <cfRule type="expression" dxfId="233" priority="46">
      <formula>J8="Medium"</formula>
    </cfRule>
    <cfRule type="expression" dxfId="232" priority="47">
      <formula>J8="Low"</formula>
    </cfRule>
    <cfRule type="expression" dxfId="231" priority="48">
      <formula>J8="High"</formula>
    </cfRule>
  </conditionalFormatting>
  <conditionalFormatting sqref="I8:I9">
    <cfRule type="expression" dxfId="230" priority="43">
      <formula>I8="Untested"</formula>
    </cfRule>
    <cfRule type="expression" dxfId="229" priority="44">
      <formula>I8="Pass"</formula>
    </cfRule>
    <cfRule type="expression" dxfId="228" priority="45">
      <formula>I8="Fail"</formula>
    </cfRule>
  </conditionalFormatting>
  <conditionalFormatting sqref="I11">
    <cfRule type="expression" dxfId="227" priority="34">
      <formula>I11="Untested"</formula>
    </cfRule>
    <cfRule type="expression" dxfId="226" priority="35">
      <formula>I11="Pass"</formula>
    </cfRule>
    <cfRule type="expression" dxfId="225" priority="36">
      <formula>I11="Fail"</formula>
    </cfRule>
  </conditionalFormatting>
  <conditionalFormatting sqref="J11">
    <cfRule type="expression" dxfId="224" priority="31">
      <formula>J11="Medium"</formula>
    </cfRule>
    <cfRule type="expression" dxfId="223" priority="32">
      <formula>J11="Low"</formula>
    </cfRule>
    <cfRule type="expression" dxfId="222" priority="33">
      <formula>J11="High"</formula>
    </cfRule>
  </conditionalFormatting>
  <conditionalFormatting sqref="I12">
    <cfRule type="expression" dxfId="221" priority="28">
      <formula>I12="Untested"</formula>
    </cfRule>
    <cfRule type="expression" dxfId="220" priority="29">
      <formula>I12="Pass"</formula>
    </cfRule>
    <cfRule type="expression" dxfId="219" priority="30">
      <formula>I12="Fail"</formula>
    </cfRule>
  </conditionalFormatting>
  <conditionalFormatting sqref="J12">
    <cfRule type="expression" dxfId="218" priority="25">
      <formula>J12="Medium"</formula>
    </cfRule>
    <cfRule type="expression" dxfId="217" priority="26">
      <formula>J12="Low"</formula>
    </cfRule>
    <cfRule type="expression" dxfId="216" priority="27">
      <formula>J12="High"</formula>
    </cfRule>
  </conditionalFormatting>
  <conditionalFormatting sqref="I13">
    <cfRule type="expression" dxfId="215" priority="22">
      <formula>I13="Untested"</formula>
    </cfRule>
    <cfRule type="expression" dxfId="214" priority="23">
      <formula>I13="Pass"</formula>
    </cfRule>
    <cfRule type="expression" dxfId="213" priority="24">
      <formula>I13="Fail"</formula>
    </cfRule>
  </conditionalFormatting>
  <conditionalFormatting sqref="J13">
    <cfRule type="expression" dxfId="212" priority="19">
      <formula>J13="Medium"</formula>
    </cfRule>
    <cfRule type="expression" dxfId="211" priority="20">
      <formula>J13="Low"</formula>
    </cfRule>
    <cfRule type="expression" dxfId="210" priority="21">
      <formula>J13="High"</formula>
    </cfRule>
  </conditionalFormatting>
  <conditionalFormatting sqref="I14">
    <cfRule type="expression" dxfId="209" priority="16">
      <formula>I14="Untested"</formula>
    </cfRule>
    <cfRule type="expression" dxfId="208" priority="17">
      <formula>I14="Pass"</formula>
    </cfRule>
    <cfRule type="expression" dxfId="207" priority="18">
      <formula>I14="Fail"</formula>
    </cfRule>
  </conditionalFormatting>
  <conditionalFormatting sqref="J14">
    <cfRule type="expression" dxfId="206" priority="13">
      <formula>J14="Medium"</formula>
    </cfRule>
    <cfRule type="expression" dxfId="205" priority="14">
      <formula>J14="Low"</formula>
    </cfRule>
    <cfRule type="expression" dxfId="204" priority="15">
      <formula>J14="High"</formula>
    </cfRule>
  </conditionalFormatting>
  <conditionalFormatting sqref="I15">
    <cfRule type="expression" dxfId="203" priority="10">
      <formula>I15="Untested"</formula>
    </cfRule>
    <cfRule type="expression" dxfId="202" priority="11">
      <formula>I15="Pass"</formula>
    </cfRule>
    <cfRule type="expression" dxfId="201" priority="12">
      <formula>I15="Fail"</formula>
    </cfRule>
  </conditionalFormatting>
  <conditionalFormatting sqref="J15">
    <cfRule type="expression" dxfId="200" priority="7">
      <formula>J15="Medium"</formula>
    </cfRule>
    <cfRule type="expression" dxfId="199" priority="8">
      <formula>J15="Low"</formula>
    </cfRule>
    <cfRule type="expression" dxfId="198" priority="9">
      <formula>J15="High"</formula>
    </cfRule>
  </conditionalFormatting>
  <conditionalFormatting sqref="I16">
    <cfRule type="expression" dxfId="197" priority="4">
      <formula>I16="Untested"</formula>
    </cfRule>
    <cfRule type="expression" dxfId="196" priority="5">
      <formula>I16="Pass"</formula>
    </cfRule>
    <cfRule type="expression" dxfId="195" priority="6">
      <formula>I16="Fail"</formula>
    </cfRule>
  </conditionalFormatting>
  <conditionalFormatting sqref="J16">
    <cfRule type="expression" dxfId="194" priority="1">
      <formula>J16="Medium"</formula>
    </cfRule>
    <cfRule type="expression" dxfId="193" priority="2">
      <formula>J16="Low"</formula>
    </cfRule>
    <cfRule type="expression" dxfId="192" priority="3">
      <formula>J16="High"</formula>
    </cfRule>
  </conditionalFormatting>
  <dataValidations count="2">
    <dataValidation allowBlank="1" showInputMessage="1" showErrorMessage="1" promptTitle="ket-qua1" sqref="I5 I1:I2" xr:uid="{00000000-0002-0000-0800-000000000000}"/>
    <dataValidation type="list" allowBlank="1" showInputMessage="1" showErrorMessage="1" sqref="J2" xr:uid="{00000000-0002-0000-0800-000001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800-000002000000}">
          <x14:formula1>
            <xm:f>Config!$A$1:$A$4</xm:f>
          </x14:formula1>
          <xm:sqref>J5 J17:J1048576 I7:I16</xm:sqref>
        </x14:dataValidation>
        <x14:dataValidation type="list" allowBlank="1" showInputMessage="1" showErrorMessage="1" xr:uid="{00000000-0002-0000-0800-000003000000}">
          <x14:formula1>
            <xm:f>'/Users/dungnguyen/Desktop/TestCase/\Users\dungnguyen\Library\Containers\com.microsoft.Excel\Data\Documents\C:\Users\YenLT\Desktop\SWP\Final report rè\[Testcase_function-OnlineTickets.xlsx]Config'!#REF!</xm:f>
          </x14:formula1>
          <xm:sqref>J1</xm:sqref>
        </x14:dataValidation>
        <x14:dataValidation type="list" allowBlank="1" showInputMessage="1" showErrorMessage="1" xr:uid="{00000000-0002-0000-0800-000004000000}">
          <x14:formula1>
            <xm:f>Config!$B$1:$B$3</xm:f>
          </x14:formula1>
          <xm:sqref>J7:J16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24"/>
  <sheetViews>
    <sheetView zoomScaleNormal="100" workbookViewId="0"/>
  </sheetViews>
  <sheetFormatPr baseColWidth="10" defaultColWidth="8.83203125" defaultRowHeight="15"/>
  <cols>
    <col min="1" max="1" width="8.83203125" style="58" bestFit="1" customWidth="1"/>
    <col min="2" max="2" width="13.6640625" style="58" bestFit="1" customWidth="1"/>
    <col min="3" max="3" width="35.33203125" style="48" customWidth="1"/>
    <col min="4" max="4" width="43.5" style="58" customWidth="1"/>
    <col min="5" max="5" width="33.5" style="55" customWidth="1"/>
    <col min="6" max="6" width="29.6640625" style="56" customWidth="1"/>
    <col min="7" max="7" width="27.83203125" style="48" customWidth="1"/>
    <col min="8" max="8" width="26.6640625" style="58" bestFit="1" customWidth="1"/>
    <col min="9" max="9" width="27.5" style="58" customWidth="1"/>
    <col min="10" max="10" width="11.6640625" style="58" bestFit="1" customWidth="1"/>
    <col min="11" max="11" width="12.5" style="58" bestFit="1" customWidth="1"/>
    <col min="12" max="12" width="13.5" style="58" bestFit="1" customWidth="1"/>
    <col min="13" max="13" width="10.83203125" style="58" customWidth="1"/>
    <col min="14" max="16384" width="8.83203125" style="58"/>
  </cols>
  <sheetData>
    <row r="1" spans="1:15" s="57" customFormat="1">
      <c r="B1" s="65" t="s">
        <v>6</v>
      </c>
      <c r="C1" s="66" t="s">
        <v>150</v>
      </c>
      <c r="D1" s="118"/>
      <c r="E1" s="118"/>
      <c r="F1" s="118"/>
      <c r="G1" s="118"/>
      <c r="H1" s="118"/>
      <c r="I1" s="118"/>
      <c r="J1" s="118"/>
      <c r="K1" s="118"/>
      <c r="L1" s="118"/>
      <c r="M1" s="83"/>
      <c r="N1" s="68"/>
      <c r="O1" s="69"/>
    </row>
    <row r="2" spans="1:15" s="57" customFormat="1" ht="29">
      <c r="B2" s="65" t="s">
        <v>7</v>
      </c>
      <c r="C2" s="70"/>
      <c r="D2" s="119"/>
      <c r="E2" s="119"/>
      <c r="F2" s="119"/>
      <c r="G2" s="119"/>
      <c r="H2" s="119"/>
      <c r="I2" s="119"/>
      <c r="J2" s="119"/>
      <c r="K2" s="119"/>
      <c r="L2" s="118"/>
      <c r="M2" s="83"/>
      <c r="N2" s="68"/>
      <c r="O2" s="69"/>
    </row>
    <row r="3" spans="1:15" s="57" customFormat="1">
      <c r="B3" s="71" t="s">
        <v>8</v>
      </c>
      <c r="C3" s="72"/>
      <c r="D3" s="120"/>
      <c r="E3" s="71" t="s">
        <v>9</v>
      </c>
      <c r="F3" s="121"/>
      <c r="G3" s="73" t="s">
        <v>18</v>
      </c>
      <c r="H3" s="123"/>
      <c r="I3" s="71" t="s">
        <v>10</v>
      </c>
      <c r="J3" s="74"/>
      <c r="K3" s="71" t="s">
        <v>34</v>
      </c>
      <c r="L3" s="71" t="s">
        <v>35</v>
      </c>
      <c r="M3" s="30" t="s">
        <v>36</v>
      </c>
      <c r="N3" s="71"/>
      <c r="O3" s="69"/>
    </row>
    <row r="4" spans="1:15" s="57" customFormat="1">
      <c r="B4" s="75">
        <f>COUNTIF(I7:I56,"Pass")</f>
        <v>18</v>
      </c>
      <c r="C4" s="76"/>
      <c r="D4" s="120"/>
      <c r="E4" s="75">
        <f>COUNTIF(I10:I56,"Fail")</f>
        <v>0</v>
      </c>
      <c r="F4" s="122"/>
      <c r="G4" s="77">
        <f>COUNTIF(I10:I56,"Untested")</f>
        <v>0</v>
      </c>
      <c r="H4" s="124"/>
      <c r="I4" s="71">
        <f>(B4+E4+G4)</f>
        <v>18</v>
      </c>
      <c r="J4" s="78"/>
      <c r="K4" s="71">
        <f>COUNTIF(J10:J56,"High")</f>
        <v>15</v>
      </c>
      <c r="L4" s="71">
        <f>COUNTIF(J10:J56,"Medium")</f>
        <v>0</v>
      </c>
      <c r="M4" s="30">
        <f>COUNTIF(J10:J56,"Low")</f>
        <v>0</v>
      </c>
      <c r="N4" s="30"/>
      <c r="O4" s="69"/>
    </row>
    <row r="5" spans="1:15">
      <c r="B5" s="45"/>
      <c r="C5" s="46"/>
      <c r="D5" s="45"/>
      <c r="E5" s="54"/>
      <c r="F5" s="54"/>
      <c r="G5" s="46"/>
      <c r="H5" s="45"/>
      <c r="I5" s="45"/>
      <c r="J5" s="45"/>
      <c r="K5" s="45"/>
      <c r="L5" s="47"/>
    </row>
    <row r="6" spans="1:15" ht="16">
      <c r="A6" s="13" t="s">
        <v>11</v>
      </c>
      <c r="B6" s="13" t="s">
        <v>43</v>
      </c>
      <c r="C6" s="42" t="s">
        <v>40</v>
      </c>
      <c r="D6" s="14" t="s">
        <v>41</v>
      </c>
      <c r="E6" s="14" t="s">
        <v>42</v>
      </c>
      <c r="F6" s="13" t="s">
        <v>12</v>
      </c>
      <c r="G6" s="43" t="s">
        <v>13</v>
      </c>
      <c r="H6" s="14" t="s">
        <v>14</v>
      </c>
      <c r="I6" s="14" t="s">
        <v>15</v>
      </c>
      <c r="J6" s="14" t="s">
        <v>33</v>
      </c>
      <c r="K6" s="14" t="s">
        <v>16</v>
      </c>
      <c r="L6" s="14" t="s">
        <v>17</v>
      </c>
      <c r="M6" s="14" t="s">
        <v>37</v>
      </c>
      <c r="N6" s="14" t="s">
        <v>38</v>
      </c>
    </row>
    <row r="7" spans="1:15" ht="150" customHeight="1">
      <c r="A7" s="59">
        <v>1</v>
      </c>
      <c r="B7" s="49" t="s">
        <v>45</v>
      </c>
      <c r="C7" s="64" t="s">
        <v>185</v>
      </c>
      <c r="D7" s="49" t="s">
        <v>173</v>
      </c>
      <c r="E7" s="49" t="s">
        <v>52</v>
      </c>
      <c r="F7" s="50"/>
      <c r="G7" s="49" t="s">
        <v>240</v>
      </c>
      <c r="H7" s="60"/>
      <c r="I7" s="61" t="s">
        <v>8</v>
      </c>
      <c r="J7" s="61" t="s">
        <v>34</v>
      </c>
      <c r="K7" s="62"/>
      <c r="L7" s="60"/>
      <c r="M7" s="63" t="s">
        <v>291</v>
      </c>
      <c r="N7" s="82" t="s">
        <v>274</v>
      </c>
    </row>
    <row r="8" spans="1:15" ht="137" customHeight="1">
      <c r="A8" s="59">
        <v>2</v>
      </c>
      <c r="B8" s="49" t="s">
        <v>49</v>
      </c>
      <c r="C8" s="64" t="s">
        <v>151</v>
      </c>
      <c r="D8" s="49" t="s">
        <v>173</v>
      </c>
      <c r="E8" s="49" t="s">
        <v>52</v>
      </c>
      <c r="F8" s="50"/>
      <c r="G8" s="49" t="s">
        <v>186</v>
      </c>
      <c r="H8" s="60"/>
      <c r="I8" s="61" t="s">
        <v>8</v>
      </c>
      <c r="J8" s="61" t="s">
        <v>34</v>
      </c>
      <c r="K8" s="62"/>
      <c r="L8" s="60"/>
      <c r="M8" s="63" t="s">
        <v>291</v>
      </c>
      <c r="N8" s="82" t="s">
        <v>274</v>
      </c>
    </row>
    <row r="9" spans="1:15" ht="137" customHeight="1">
      <c r="A9" s="59">
        <v>3</v>
      </c>
      <c r="B9" s="49" t="s">
        <v>49</v>
      </c>
      <c r="C9" s="64" t="s">
        <v>187</v>
      </c>
      <c r="D9" s="49" t="s">
        <v>177</v>
      </c>
      <c r="E9" s="49" t="s">
        <v>52</v>
      </c>
      <c r="F9" s="50"/>
      <c r="G9" s="49" t="s">
        <v>175</v>
      </c>
      <c r="H9" s="60"/>
      <c r="I9" s="61" t="s">
        <v>8</v>
      </c>
      <c r="J9" s="61" t="s">
        <v>34</v>
      </c>
      <c r="K9" s="62"/>
      <c r="L9" s="60"/>
      <c r="M9" s="63" t="s">
        <v>291</v>
      </c>
      <c r="N9" s="82" t="s">
        <v>274</v>
      </c>
    </row>
    <row r="10" spans="1:15" ht="137" customHeight="1">
      <c r="A10" s="59">
        <v>4</v>
      </c>
      <c r="B10" s="49" t="s">
        <v>49</v>
      </c>
      <c r="C10" s="64" t="s">
        <v>184</v>
      </c>
      <c r="D10" s="49" t="s">
        <v>188</v>
      </c>
      <c r="E10" s="49" t="s">
        <v>52</v>
      </c>
      <c r="F10" s="50"/>
      <c r="G10" s="49" t="s">
        <v>189</v>
      </c>
      <c r="H10" s="60"/>
      <c r="I10" s="61" t="s">
        <v>8</v>
      </c>
      <c r="J10" s="61" t="s">
        <v>34</v>
      </c>
      <c r="K10" s="62"/>
      <c r="L10" s="60"/>
      <c r="M10" s="63" t="s">
        <v>291</v>
      </c>
      <c r="N10" s="82" t="s">
        <v>274</v>
      </c>
    </row>
    <row r="11" spans="1:15" ht="137" customHeight="1">
      <c r="A11" s="59">
        <v>5</v>
      </c>
      <c r="B11" s="49" t="s">
        <v>49</v>
      </c>
      <c r="C11" s="64" t="s">
        <v>190</v>
      </c>
      <c r="D11" s="49" t="s">
        <v>188</v>
      </c>
      <c r="E11" s="49" t="s">
        <v>52</v>
      </c>
      <c r="F11" s="50"/>
      <c r="G11" s="49" t="s">
        <v>191</v>
      </c>
      <c r="H11" s="60"/>
      <c r="I11" s="61" t="s">
        <v>8</v>
      </c>
      <c r="J11" s="61" t="s">
        <v>34</v>
      </c>
      <c r="K11" s="62"/>
      <c r="L11" s="60"/>
      <c r="M11" s="63" t="s">
        <v>291</v>
      </c>
      <c r="N11" s="82" t="s">
        <v>274</v>
      </c>
    </row>
    <row r="12" spans="1:15" ht="137" customHeight="1">
      <c r="A12" s="59">
        <v>6</v>
      </c>
      <c r="B12" s="49" t="s">
        <v>49</v>
      </c>
      <c r="C12" s="64" t="s">
        <v>192</v>
      </c>
      <c r="D12" s="49" t="s">
        <v>188</v>
      </c>
      <c r="E12" s="49" t="s">
        <v>52</v>
      </c>
      <c r="F12" s="50"/>
      <c r="G12" s="49" t="s">
        <v>193</v>
      </c>
      <c r="H12" s="60"/>
      <c r="I12" s="61" t="s">
        <v>8</v>
      </c>
      <c r="J12" s="61" t="s">
        <v>34</v>
      </c>
      <c r="K12" s="62"/>
      <c r="L12" s="60"/>
      <c r="M12" s="63" t="s">
        <v>291</v>
      </c>
      <c r="N12" s="82" t="s">
        <v>274</v>
      </c>
    </row>
    <row r="13" spans="1:15" ht="137" customHeight="1">
      <c r="A13" s="59">
        <v>7</v>
      </c>
      <c r="B13" s="49" t="s">
        <v>49</v>
      </c>
      <c r="C13" s="64" t="s">
        <v>194</v>
      </c>
      <c r="D13" s="49" t="s">
        <v>188</v>
      </c>
      <c r="E13" s="49" t="s">
        <v>52</v>
      </c>
      <c r="F13" s="50"/>
      <c r="G13" s="49" t="s">
        <v>195</v>
      </c>
      <c r="H13" s="60"/>
      <c r="I13" s="61" t="s">
        <v>8</v>
      </c>
      <c r="J13" s="61" t="s">
        <v>34</v>
      </c>
      <c r="K13" s="62"/>
      <c r="L13" s="60"/>
      <c r="M13" s="63" t="s">
        <v>291</v>
      </c>
      <c r="N13" s="82" t="s">
        <v>274</v>
      </c>
    </row>
    <row r="14" spans="1:15" ht="64">
      <c r="A14" s="59">
        <v>8</v>
      </c>
      <c r="B14" s="49" t="s">
        <v>47</v>
      </c>
      <c r="C14" s="64" t="s">
        <v>152</v>
      </c>
      <c r="D14" s="49" t="s">
        <v>196</v>
      </c>
      <c r="E14" s="49" t="s">
        <v>46</v>
      </c>
      <c r="F14" s="50"/>
      <c r="G14" s="49" t="s">
        <v>197</v>
      </c>
      <c r="H14" s="60"/>
      <c r="I14" s="61" t="s">
        <v>8</v>
      </c>
      <c r="J14" s="61" t="s">
        <v>34</v>
      </c>
      <c r="K14" s="62"/>
      <c r="L14" s="60"/>
      <c r="M14" s="63" t="s">
        <v>291</v>
      </c>
      <c r="N14" s="62" t="s">
        <v>275</v>
      </c>
    </row>
    <row r="15" spans="1:15" ht="64">
      <c r="A15" s="59">
        <v>9</v>
      </c>
      <c r="B15" s="49" t="s">
        <v>47</v>
      </c>
      <c r="C15" s="64" t="s">
        <v>199</v>
      </c>
      <c r="D15" s="49" t="s">
        <v>198</v>
      </c>
      <c r="E15" s="49" t="s">
        <v>46</v>
      </c>
      <c r="F15" s="50"/>
      <c r="G15" s="49" t="s">
        <v>201</v>
      </c>
      <c r="H15" s="60"/>
      <c r="I15" s="61" t="s">
        <v>8</v>
      </c>
      <c r="J15" s="61" t="s">
        <v>34</v>
      </c>
      <c r="K15" s="62"/>
      <c r="L15" s="60"/>
      <c r="M15" s="63" t="s">
        <v>291</v>
      </c>
      <c r="N15" s="62" t="s">
        <v>275</v>
      </c>
    </row>
    <row r="16" spans="1:15" ht="64">
      <c r="A16" s="59">
        <v>10</v>
      </c>
      <c r="B16" s="49" t="s">
        <v>47</v>
      </c>
      <c r="C16" s="64" t="s">
        <v>200</v>
      </c>
      <c r="D16" s="49" t="s">
        <v>207</v>
      </c>
      <c r="E16" s="49" t="s">
        <v>46</v>
      </c>
      <c r="F16" s="49" t="s">
        <v>217</v>
      </c>
      <c r="G16" s="49" t="s">
        <v>202</v>
      </c>
      <c r="H16" s="60"/>
      <c r="I16" s="61" t="s">
        <v>8</v>
      </c>
      <c r="J16" s="61" t="s">
        <v>34</v>
      </c>
      <c r="K16" s="62"/>
      <c r="L16" s="60"/>
      <c r="M16" s="63" t="s">
        <v>291</v>
      </c>
      <c r="N16" s="62" t="s">
        <v>275</v>
      </c>
    </row>
    <row r="17" spans="1:14" ht="64">
      <c r="A17" s="59">
        <v>11</v>
      </c>
      <c r="B17" s="49" t="s">
        <v>47</v>
      </c>
      <c r="C17" s="64" t="s">
        <v>203</v>
      </c>
      <c r="D17" s="49" t="s">
        <v>205</v>
      </c>
      <c r="E17" s="49" t="s">
        <v>46</v>
      </c>
      <c r="F17" s="49" t="s">
        <v>216</v>
      </c>
      <c r="G17" s="49" t="s">
        <v>202</v>
      </c>
      <c r="H17" s="60"/>
      <c r="I17" s="61" t="s">
        <v>8</v>
      </c>
      <c r="J17" s="61" t="s">
        <v>34</v>
      </c>
      <c r="K17" s="62"/>
      <c r="L17" s="60"/>
      <c r="M17" s="63" t="s">
        <v>291</v>
      </c>
      <c r="N17" s="62" t="s">
        <v>275</v>
      </c>
    </row>
    <row r="18" spans="1:14" ht="64">
      <c r="A18" s="59">
        <v>12</v>
      </c>
      <c r="B18" s="49" t="s">
        <v>47</v>
      </c>
      <c r="C18" s="64" t="s">
        <v>204</v>
      </c>
      <c r="D18" s="49" t="s">
        <v>206</v>
      </c>
      <c r="E18" s="49" t="s">
        <v>46</v>
      </c>
      <c r="F18" s="49" t="s">
        <v>215</v>
      </c>
      <c r="G18" s="49" t="s">
        <v>202</v>
      </c>
      <c r="H18" s="60"/>
      <c r="I18" s="61" t="s">
        <v>8</v>
      </c>
      <c r="J18" s="61" t="s">
        <v>34</v>
      </c>
      <c r="K18" s="62"/>
      <c r="L18" s="60"/>
      <c r="M18" s="63" t="s">
        <v>291</v>
      </c>
      <c r="N18" s="62" t="s">
        <v>275</v>
      </c>
    </row>
    <row r="19" spans="1:14" ht="80">
      <c r="A19" s="59">
        <v>13</v>
      </c>
      <c r="B19" s="49" t="s">
        <v>47</v>
      </c>
      <c r="C19" s="64" t="s">
        <v>208</v>
      </c>
      <c r="D19" s="49" t="s">
        <v>209</v>
      </c>
      <c r="E19" s="49" t="s">
        <v>46</v>
      </c>
      <c r="F19" s="49" t="s">
        <v>214</v>
      </c>
      <c r="G19" s="49" t="s">
        <v>210</v>
      </c>
      <c r="H19" s="60"/>
      <c r="I19" s="61" t="s">
        <v>8</v>
      </c>
      <c r="J19" s="61" t="s">
        <v>34</v>
      </c>
      <c r="K19" s="62"/>
      <c r="L19" s="60"/>
      <c r="M19" s="63" t="s">
        <v>291</v>
      </c>
      <c r="N19" s="62" t="s">
        <v>275</v>
      </c>
    </row>
    <row r="20" spans="1:14" ht="80">
      <c r="A20" s="59">
        <v>14</v>
      </c>
      <c r="B20" s="49" t="s">
        <v>47</v>
      </c>
      <c r="C20" s="64" t="s">
        <v>211</v>
      </c>
      <c r="D20" s="49" t="s">
        <v>209</v>
      </c>
      <c r="E20" s="49" t="s">
        <v>46</v>
      </c>
      <c r="F20" s="49" t="s">
        <v>218</v>
      </c>
      <c r="G20" s="49" t="s">
        <v>219</v>
      </c>
      <c r="H20" s="60"/>
      <c r="I20" s="61" t="s">
        <v>8</v>
      </c>
      <c r="J20" s="61" t="s">
        <v>34</v>
      </c>
      <c r="K20" s="62"/>
      <c r="L20" s="60"/>
      <c r="M20" s="63" t="s">
        <v>291</v>
      </c>
      <c r="N20" s="62" t="s">
        <v>275</v>
      </c>
    </row>
    <row r="21" spans="1:14" ht="80">
      <c r="A21" s="59">
        <v>15</v>
      </c>
      <c r="B21" s="49" t="s">
        <v>47</v>
      </c>
      <c r="C21" s="64" t="s">
        <v>212</v>
      </c>
      <c r="D21" s="49" t="s">
        <v>209</v>
      </c>
      <c r="E21" s="49" t="s">
        <v>46</v>
      </c>
      <c r="F21" s="49" t="s">
        <v>221</v>
      </c>
      <c r="G21" s="49" t="s">
        <v>220</v>
      </c>
      <c r="H21" s="60"/>
      <c r="I21" s="61" t="s">
        <v>8</v>
      </c>
      <c r="J21" s="61" t="s">
        <v>34</v>
      </c>
      <c r="K21" s="62"/>
      <c r="L21" s="60"/>
      <c r="M21" s="63" t="s">
        <v>291</v>
      </c>
      <c r="N21" s="62" t="s">
        <v>275</v>
      </c>
    </row>
    <row r="22" spans="1:14" ht="64">
      <c r="A22" s="59">
        <v>16</v>
      </c>
      <c r="B22" s="49" t="s">
        <v>47</v>
      </c>
      <c r="C22" s="64" t="s">
        <v>223</v>
      </c>
      <c r="D22" s="49" t="s">
        <v>209</v>
      </c>
      <c r="E22" s="49" t="s">
        <v>46</v>
      </c>
      <c r="F22" s="49" t="s">
        <v>213</v>
      </c>
      <c r="G22" s="49" t="s">
        <v>222</v>
      </c>
      <c r="H22" s="60"/>
      <c r="I22" s="61" t="s">
        <v>8</v>
      </c>
      <c r="J22" s="61" t="s">
        <v>34</v>
      </c>
      <c r="K22" s="62"/>
      <c r="L22" s="60"/>
      <c r="M22" s="63" t="s">
        <v>291</v>
      </c>
      <c r="N22" s="62" t="s">
        <v>275</v>
      </c>
    </row>
    <row r="23" spans="1:14" ht="64">
      <c r="A23" s="59">
        <v>17</v>
      </c>
      <c r="B23" s="49" t="s">
        <v>47</v>
      </c>
      <c r="C23" s="64" t="s">
        <v>224</v>
      </c>
      <c r="D23" s="49" t="s">
        <v>209</v>
      </c>
      <c r="E23" s="49" t="s">
        <v>46</v>
      </c>
      <c r="F23" s="49" t="s">
        <v>225</v>
      </c>
      <c r="G23" s="49" t="s">
        <v>154</v>
      </c>
      <c r="H23" s="60"/>
      <c r="I23" s="61" t="s">
        <v>8</v>
      </c>
      <c r="J23" s="61" t="s">
        <v>34</v>
      </c>
      <c r="K23" s="62"/>
      <c r="L23" s="60"/>
      <c r="M23" s="63" t="s">
        <v>291</v>
      </c>
      <c r="N23" s="62" t="s">
        <v>275</v>
      </c>
    </row>
    <row r="24" spans="1:14" ht="64">
      <c r="A24" s="59">
        <v>18</v>
      </c>
      <c r="B24" s="49" t="s">
        <v>171</v>
      </c>
      <c r="C24" s="64" t="s">
        <v>226</v>
      </c>
      <c r="D24" s="49" t="s">
        <v>209</v>
      </c>
      <c r="E24" s="49" t="s">
        <v>46</v>
      </c>
      <c r="F24" s="49" t="s">
        <v>213</v>
      </c>
      <c r="G24" s="49" t="s">
        <v>227</v>
      </c>
      <c r="H24" s="60"/>
      <c r="I24" s="61" t="s">
        <v>8</v>
      </c>
      <c r="J24" s="61" t="s">
        <v>34</v>
      </c>
      <c r="K24" s="62"/>
      <c r="L24" s="60"/>
      <c r="M24" s="63" t="s">
        <v>291</v>
      </c>
      <c r="N24" s="62" t="s">
        <v>275</v>
      </c>
    </row>
  </sheetData>
  <autoFilter ref="B6:B15" xr:uid="{00000000-0009-0000-0000-000009000000}"/>
  <mergeCells count="5">
    <mergeCell ref="D1:L1"/>
    <mergeCell ref="D2:L2"/>
    <mergeCell ref="D3:D4"/>
    <mergeCell ref="F3:F4"/>
    <mergeCell ref="H3:H4"/>
  </mergeCells>
  <conditionalFormatting sqref="I16">
    <cfRule type="expression" dxfId="191" priority="52">
      <formula>I16="Untested"</formula>
    </cfRule>
    <cfRule type="expression" dxfId="190" priority="53">
      <formula>I16="Pass"</formula>
    </cfRule>
    <cfRule type="expression" dxfId="189" priority="54">
      <formula>I16="Fail"</formula>
    </cfRule>
  </conditionalFormatting>
  <conditionalFormatting sqref="J16">
    <cfRule type="expression" dxfId="188" priority="49">
      <formula>J16="Medium"</formula>
    </cfRule>
    <cfRule type="expression" dxfId="187" priority="50">
      <formula>J16="Low"</formula>
    </cfRule>
    <cfRule type="expression" dxfId="186" priority="51">
      <formula>J16="High"</formula>
    </cfRule>
  </conditionalFormatting>
  <conditionalFormatting sqref="J7">
    <cfRule type="expression" dxfId="185" priority="106">
      <formula>J7="Medium"</formula>
    </cfRule>
    <cfRule type="expression" dxfId="184" priority="107">
      <formula>J7="Low"</formula>
    </cfRule>
    <cfRule type="expression" dxfId="183" priority="108">
      <formula>J7="High"</formula>
    </cfRule>
  </conditionalFormatting>
  <conditionalFormatting sqref="I7">
    <cfRule type="expression" dxfId="182" priority="103">
      <formula>I7="Untested"</formula>
    </cfRule>
    <cfRule type="expression" dxfId="181" priority="104">
      <formula>I7="Pass"</formula>
    </cfRule>
    <cfRule type="expression" dxfId="180" priority="105">
      <formula>I7="Fail"</formula>
    </cfRule>
  </conditionalFormatting>
  <conditionalFormatting sqref="J8">
    <cfRule type="expression" dxfId="179" priority="100">
      <formula>J8="Medium"</formula>
    </cfRule>
    <cfRule type="expression" dxfId="178" priority="101">
      <formula>J8="Low"</formula>
    </cfRule>
    <cfRule type="expression" dxfId="177" priority="102">
      <formula>J8="High"</formula>
    </cfRule>
  </conditionalFormatting>
  <conditionalFormatting sqref="I8">
    <cfRule type="expression" dxfId="176" priority="97">
      <formula>I8="Untested"</formula>
    </cfRule>
    <cfRule type="expression" dxfId="175" priority="98">
      <formula>I8="Pass"</formula>
    </cfRule>
    <cfRule type="expression" dxfId="174" priority="99">
      <formula>I8="Fail"</formula>
    </cfRule>
  </conditionalFormatting>
  <conditionalFormatting sqref="J24">
    <cfRule type="expression" dxfId="173" priority="1">
      <formula>J24="Medium"</formula>
    </cfRule>
    <cfRule type="expression" dxfId="172" priority="2">
      <formula>J24="Low"</formula>
    </cfRule>
    <cfRule type="expression" dxfId="171" priority="3">
      <formula>J24="High"</formula>
    </cfRule>
  </conditionalFormatting>
  <conditionalFormatting sqref="J9">
    <cfRule type="expression" dxfId="170" priority="94">
      <formula>J9="Medium"</formula>
    </cfRule>
    <cfRule type="expression" dxfId="169" priority="95">
      <formula>J9="Low"</formula>
    </cfRule>
    <cfRule type="expression" dxfId="168" priority="96">
      <formula>J9="High"</formula>
    </cfRule>
  </conditionalFormatting>
  <conditionalFormatting sqref="I9">
    <cfRule type="expression" dxfId="167" priority="91">
      <formula>I9="Untested"</formula>
    </cfRule>
    <cfRule type="expression" dxfId="166" priority="92">
      <formula>I9="Pass"</formula>
    </cfRule>
    <cfRule type="expression" dxfId="165" priority="93">
      <formula>I9="Fail"</formula>
    </cfRule>
  </conditionalFormatting>
  <conditionalFormatting sqref="J10">
    <cfRule type="expression" dxfId="164" priority="88">
      <formula>J10="Medium"</formula>
    </cfRule>
    <cfRule type="expression" dxfId="163" priority="89">
      <formula>J10="Low"</formula>
    </cfRule>
    <cfRule type="expression" dxfId="162" priority="90">
      <formula>J10="High"</formula>
    </cfRule>
  </conditionalFormatting>
  <conditionalFormatting sqref="I10">
    <cfRule type="expression" dxfId="161" priority="85">
      <formula>I10="Untested"</formula>
    </cfRule>
    <cfRule type="expression" dxfId="160" priority="86">
      <formula>I10="Pass"</formula>
    </cfRule>
    <cfRule type="expression" dxfId="159" priority="87">
      <formula>I10="Fail"</formula>
    </cfRule>
  </conditionalFormatting>
  <conditionalFormatting sqref="J11">
    <cfRule type="expression" dxfId="158" priority="82">
      <formula>J11="Medium"</formula>
    </cfRule>
    <cfRule type="expression" dxfId="157" priority="83">
      <formula>J11="Low"</formula>
    </cfRule>
    <cfRule type="expression" dxfId="156" priority="84">
      <formula>J11="High"</formula>
    </cfRule>
  </conditionalFormatting>
  <conditionalFormatting sqref="I11">
    <cfRule type="expression" dxfId="155" priority="79">
      <formula>I11="Untested"</formula>
    </cfRule>
    <cfRule type="expression" dxfId="154" priority="80">
      <formula>I11="Pass"</formula>
    </cfRule>
    <cfRule type="expression" dxfId="153" priority="81">
      <formula>I11="Fail"</formula>
    </cfRule>
  </conditionalFormatting>
  <conditionalFormatting sqref="J12">
    <cfRule type="expression" dxfId="152" priority="76">
      <formula>J12="Medium"</formula>
    </cfRule>
    <cfRule type="expression" dxfId="151" priority="77">
      <formula>J12="Low"</formula>
    </cfRule>
    <cfRule type="expression" dxfId="150" priority="78">
      <formula>J12="High"</formula>
    </cfRule>
  </conditionalFormatting>
  <conditionalFormatting sqref="I12">
    <cfRule type="expression" dxfId="149" priority="73">
      <formula>I12="Untested"</formula>
    </cfRule>
    <cfRule type="expression" dxfId="148" priority="74">
      <formula>I12="Pass"</formula>
    </cfRule>
    <cfRule type="expression" dxfId="147" priority="75">
      <formula>I12="Fail"</formula>
    </cfRule>
  </conditionalFormatting>
  <conditionalFormatting sqref="J13">
    <cfRule type="expression" dxfId="146" priority="70">
      <formula>J13="Medium"</formula>
    </cfRule>
    <cfRule type="expression" dxfId="145" priority="71">
      <formula>J13="Low"</formula>
    </cfRule>
    <cfRule type="expression" dxfId="144" priority="72">
      <formula>J13="High"</formula>
    </cfRule>
  </conditionalFormatting>
  <conditionalFormatting sqref="I13">
    <cfRule type="expression" dxfId="143" priority="67">
      <formula>I13="Untested"</formula>
    </cfRule>
    <cfRule type="expression" dxfId="142" priority="68">
      <formula>I13="Pass"</formula>
    </cfRule>
    <cfRule type="expression" dxfId="141" priority="69">
      <formula>I13="Fail"</formula>
    </cfRule>
  </conditionalFormatting>
  <conditionalFormatting sqref="I14">
    <cfRule type="expression" dxfId="140" priority="64">
      <formula>I14="Untested"</formula>
    </cfRule>
    <cfRule type="expression" dxfId="139" priority="65">
      <formula>I14="Pass"</formula>
    </cfRule>
    <cfRule type="expression" dxfId="138" priority="66">
      <formula>I14="Fail"</formula>
    </cfRule>
  </conditionalFormatting>
  <conditionalFormatting sqref="J14">
    <cfRule type="expression" dxfId="137" priority="61">
      <formula>J14="Medium"</formula>
    </cfRule>
    <cfRule type="expression" dxfId="136" priority="62">
      <formula>J14="Low"</formula>
    </cfRule>
    <cfRule type="expression" dxfId="135" priority="63">
      <formula>J14="High"</formula>
    </cfRule>
  </conditionalFormatting>
  <conditionalFormatting sqref="I15">
    <cfRule type="expression" dxfId="134" priority="58">
      <formula>I15="Untested"</formula>
    </cfRule>
    <cfRule type="expression" dxfId="133" priority="59">
      <formula>I15="Pass"</formula>
    </cfRule>
    <cfRule type="expression" dxfId="132" priority="60">
      <formula>I15="Fail"</formula>
    </cfRule>
  </conditionalFormatting>
  <conditionalFormatting sqref="J15">
    <cfRule type="expression" dxfId="131" priority="55">
      <formula>J15="Medium"</formula>
    </cfRule>
    <cfRule type="expression" dxfId="130" priority="56">
      <formula>J15="Low"</formula>
    </cfRule>
    <cfRule type="expression" dxfId="129" priority="57">
      <formula>J15="High"</formula>
    </cfRule>
  </conditionalFormatting>
  <conditionalFormatting sqref="I17">
    <cfRule type="expression" dxfId="128" priority="46">
      <formula>I17="Untested"</formula>
    </cfRule>
    <cfRule type="expression" dxfId="127" priority="47">
      <formula>I17="Pass"</formula>
    </cfRule>
    <cfRule type="expression" dxfId="126" priority="48">
      <formula>I17="Fail"</formula>
    </cfRule>
  </conditionalFormatting>
  <conditionalFormatting sqref="J17">
    <cfRule type="expression" dxfId="125" priority="43">
      <formula>J17="Medium"</formula>
    </cfRule>
    <cfRule type="expression" dxfId="124" priority="44">
      <formula>J17="Low"</formula>
    </cfRule>
    <cfRule type="expression" dxfId="123" priority="45">
      <formula>J17="High"</formula>
    </cfRule>
  </conditionalFormatting>
  <conditionalFormatting sqref="I18">
    <cfRule type="expression" dxfId="122" priority="40">
      <formula>I18="Untested"</formula>
    </cfRule>
    <cfRule type="expression" dxfId="121" priority="41">
      <formula>I18="Pass"</formula>
    </cfRule>
    <cfRule type="expression" dxfId="120" priority="42">
      <formula>I18="Fail"</formula>
    </cfRule>
  </conditionalFormatting>
  <conditionalFormatting sqref="J18">
    <cfRule type="expression" dxfId="119" priority="37">
      <formula>J18="Medium"</formula>
    </cfRule>
    <cfRule type="expression" dxfId="118" priority="38">
      <formula>J18="Low"</formula>
    </cfRule>
    <cfRule type="expression" dxfId="117" priority="39">
      <formula>J18="High"</formula>
    </cfRule>
  </conditionalFormatting>
  <conditionalFormatting sqref="I19">
    <cfRule type="expression" dxfId="116" priority="34">
      <formula>I19="Untested"</formula>
    </cfRule>
    <cfRule type="expression" dxfId="115" priority="35">
      <formula>I19="Pass"</formula>
    </cfRule>
    <cfRule type="expression" dxfId="114" priority="36">
      <formula>I19="Fail"</formula>
    </cfRule>
  </conditionalFormatting>
  <conditionalFormatting sqref="J19">
    <cfRule type="expression" dxfId="113" priority="31">
      <formula>J19="Medium"</formula>
    </cfRule>
    <cfRule type="expression" dxfId="112" priority="32">
      <formula>J19="Low"</formula>
    </cfRule>
    <cfRule type="expression" dxfId="111" priority="33">
      <formula>J19="High"</formula>
    </cfRule>
  </conditionalFormatting>
  <conditionalFormatting sqref="I20">
    <cfRule type="expression" dxfId="110" priority="28">
      <formula>I20="Untested"</formula>
    </cfRule>
    <cfRule type="expression" dxfId="109" priority="29">
      <formula>I20="Pass"</formula>
    </cfRule>
    <cfRule type="expression" dxfId="108" priority="30">
      <formula>I20="Fail"</formula>
    </cfRule>
  </conditionalFormatting>
  <conditionalFormatting sqref="J20">
    <cfRule type="expression" dxfId="107" priority="25">
      <formula>J20="Medium"</formula>
    </cfRule>
    <cfRule type="expression" dxfId="106" priority="26">
      <formula>J20="Low"</formula>
    </cfRule>
    <cfRule type="expression" dxfId="105" priority="27">
      <formula>J20="High"</formula>
    </cfRule>
  </conditionalFormatting>
  <conditionalFormatting sqref="I21">
    <cfRule type="expression" dxfId="104" priority="22">
      <formula>I21="Untested"</formula>
    </cfRule>
    <cfRule type="expression" dxfId="103" priority="23">
      <formula>I21="Pass"</formula>
    </cfRule>
    <cfRule type="expression" dxfId="102" priority="24">
      <formula>I21="Fail"</formula>
    </cfRule>
  </conditionalFormatting>
  <conditionalFormatting sqref="J21">
    <cfRule type="expression" dxfId="101" priority="19">
      <formula>J21="Medium"</formula>
    </cfRule>
    <cfRule type="expression" dxfId="100" priority="20">
      <formula>J21="Low"</formula>
    </cfRule>
    <cfRule type="expression" dxfId="99" priority="21">
      <formula>J21="High"</formula>
    </cfRule>
  </conditionalFormatting>
  <conditionalFormatting sqref="I22">
    <cfRule type="expression" dxfId="98" priority="16">
      <formula>I22="Untested"</formula>
    </cfRule>
    <cfRule type="expression" dxfId="97" priority="17">
      <formula>I22="Pass"</formula>
    </cfRule>
    <cfRule type="expression" dxfId="96" priority="18">
      <formula>I22="Fail"</formula>
    </cfRule>
  </conditionalFormatting>
  <conditionalFormatting sqref="J22">
    <cfRule type="expression" dxfId="95" priority="13">
      <formula>J22="Medium"</formula>
    </cfRule>
    <cfRule type="expression" dxfId="94" priority="14">
      <formula>J22="Low"</formula>
    </cfRule>
    <cfRule type="expression" dxfId="93" priority="15">
      <formula>J22="High"</formula>
    </cfRule>
  </conditionalFormatting>
  <conditionalFormatting sqref="I23">
    <cfRule type="expression" dxfId="92" priority="10">
      <formula>I23="Untested"</formula>
    </cfRule>
    <cfRule type="expression" dxfId="91" priority="11">
      <formula>I23="Pass"</formula>
    </cfRule>
    <cfRule type="expression" dxfId="90" priority="12">
      <formula>I23="Fail"</formula>
    </cfRule>
  </conditionalFormatting>
  <conditionalFormatting sqref="J23">
    <cfRule type="expression" dxfId="89" priority="7">
      <formula>J23="Medium"</formula>
    </cfRule>
    <cfRule type="expression" dxfId="88" priority="8">
      <formula>J23="Low"</formula>
    </cfRule>
    <cfRule type="expression" dxfId="87" priority="9">
      <formula>J23="High"</formula>
    </cfRule>
  </conditionalFormatting>
  <conditionalFormatting sqref="I24">
    <cfRule type="expression" dxfId="86" priority="4">
      <formula>I24="Untested"</formula>
    </cfRule>
    <cfRule type="expression" dxfId="85" priority="5">
      <formula>I24="Pass"</formula>
    </cfRule>
    <cfRule type="expression" dxfId="84" priority="6">
      <formula>I24="Fail"</formula>
    </cfRule>
  </conditionalFormatting>
  <dataValidations count="2">
    <dataValidation type="list" allowBlank="1" showInputMessage="1" showErrorMessage="1" sqref="J2" xr:uid="{00000000-0002-0000-0900-000000000000}">
      <formula1>#REF!</formula1>
    </dataValidation>
    <dataValidation allowBlank="1" showInputMessage="1" showErrorMessage="1" promptTitle="ket-qua1" sqref="I5 I1:I2" xr:uid="{00000000-0002-0000-0900-000001000000}"/>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2000000}">
          <x14:formula1>
            <xm:f>'/Users/dungnguyen/Desktop/TestCase/\Users\dungnguyen\Library\Containers\com.microsoft.Excel\Data\Documents\C:\Users\YenLT\Desktop\SWP\Final report rè\[Testcase_function-OnlineTickets.xlsx]Config'!#REF!</xm:f>
          </x14:formula1>
          <xm:sqref>J1</xm:sqref>
        </x14:dataValidation>
        <x14:dataValidation type="list" allowBlank="1" showInputMessage="1" showErrorMessage="1" xr:uid="{00000000-0002-0000-0900-000003000000}">
          <x14:formula1>
            <xm:f>Config!$A$1:$A$4</xm:f>
          </x14:formula1>
          <xm:sqref>J5 I7:I24 J25:J1048576</xm:sqref>
        </x14:dataValidation>
        <x14:dataValidation type="list" allowBlank="1" showInputMessage="1" showErrorMessage="1" xr:uid="{00000000-0002-0000-0900-000004000000}">
          <x14:formula1>
            <xm:f>Config!$B$1:$B$3</xm:f>
          </x14:formula1>
          <xm:sqref>J7:J24</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8"/>
  <sheetViews>
    <sheetView zoomScaleNormal="100" workbookViewId="0"/>
  </sheetViews>
  <sheetFormatPr baseColWidth="10" defaultColWidth="8.83203125" defaultRowHeight="15"/>
  <cols>
    <col min="1" max="1" width="8.83203125" style="58" bestFit="1" customWidth="1"/>
    <col min="2" max="2" width="13.6640625" style="58" bestFit="1" customWidth="1"/>
    <col min="3" max="3" width="35.33203125" style="48" customWidth="1"/>
    <col min="4" max="4" width="43.5" style="58" customWidth="1"/>
    <col min="5" max="5" width="33.5" style="55" customWidth="1"/>
    <col min="6" max="6" width="29.6640625" style="56" customWidth="1"/>
    <col min="7" max="7" width="27.83203125" style="48" customWidth="1"/>
    <col min="8" max="8" width="26.6640625" style="58" bestFit="1" customWidth="1"/>
    <col min="9" max="9" width="27.5" style="58" customWidth="1"/>
    <col min="10" max="10" width="11.6640625" style="58" bestFit="1" customWidth="1"/>
    <col min="11" max="11" width="12.5" style="58" bestFit="1" customWidth="1"/>
    <col min="12" max="12" width="13.5" style="58" bestFit="1" customWidth="1"/>
    <col min="13" max="13" width="10.83203125" style="58" customWidth="1"/>
    <col min="14" max="16384" width="8.83203125" style="58"/>
  </cols>
  <sheetData>
    <row r="1" spans="1:15" s="57" customFormat="1" ht="28">
      <c r="B1" s="65" t="s">
        <v>6</v>
      </c>
      <c r="C1" s="66" t="s">
        <v>233</v>
      </c>
      <c r="D1" s="118"/>
      <c r="E1" s="118"/>
      <c r="F1" s="118"/>
      <c r="G1" s="118"/>
      <c r="H1" s="118"/>
      <c r="I1" s="118"/>
      <c r="J1" s="118"/>
      <c r="K1" s="118"/>
      <c r="L1" s="118"/>
      <c r="M1" s="93"/>
      <c r="N1" s="68"/>
      <c r="O1" s="69"/>
    </row>
    <row r="2" spans="1:15" s="57" customFormat="1" ht="29">
      <c r="B2" s="65" t="s">
        <v>7</v>
      </c>
      <c r="C2" s="70"/>
      <c r="D2" s="119"/>
      <c r="E2" s="119"/>
      <c r="F2" s="119"/>
      <c r="G2" s="119"/>
      <c r="H2" s="119"/>
      <c r="I2" s="119"/>
      <c r="J2" s="119"/>
      <c r="K2" s="119"/>
      <c r="L2" s="118"/>
      <c r="M2" s="93"/>
      <c r="N2" s="68"/>
      <c r="O2" s="69"/>
    </row>
    <row r="3" spans="1:15" s="57" customFormat="1">
      <c r="B3" s="71" t="s">
        <v>8</v>
      </c>
      <c r="C3" s="72"/>
      <c r="D3" s="120"/>
      <c r="E3" s="71" t="s">
        <v>9</v>
      </c>
      <c r="F3" s="121"/>
      <c r="G3" s="73" t="s">
        <v>18</v>
      </c>
      <c r="H3" s="123"/>
      <c r="I3" s="71" t="s">
        <v>10</v>
      </c>
      <c r="J3" s="74"/>
      <c r="K3" s="71" t="s">
        <v>34</v>
      </c>
      <c r="L3" s="71" t="s">
        <v>35</v>
      </c>
      <c r="M3" s="30" t="s">
        <v>36</v>
      </c>
      <c r="N3" s="71"/>
      <c r="O3" s="69"/>
    </row>
    <row r="4" spans="1:15" s="57" customFormat="1">
      <c r="B4" s="75">
        <f>COUNTIF(I7:I83,"Pass")</f>
        <v>2</v>
      </c>
      <c r="C4" s="76"/>
      <c r="D4" s="120"/>
      <c r="E4" s="75">
        <f>COUNTIF(I9:I83,"Fail")</f>
        <v>0</v>
      </c>
      <c r="F4" s="122"/>
      <c r="G4" s="77">
        <f>COUNTIF(I9:I83,"Untested")</f>
        <v>0</v>
      </c>
      <c r="H4" s="124"/>
      <c r="I4" s="71">
        <f>(B4+E4+G4)</f>
        <v>2</v>
      </c>
      <c r="J4" s="78"/>
      <c r="K4" s="71">
        <f>COUNTIF(J9:J83,"High")</f>
        <v>0</v>
      </c>
      <c r="L4" s="71">
        <f>COUNTIF(J9:J83,"Medium")</f>
        <v>0</v>
      </c>
      <c r="M4" s="30">
        <f>COUNTIF(J9:J83,"Low")</f>
        <v>0</v>
      </c>
      <c r="N4" s="30"/>
      <c r="O4" s="69"/>
    </row>
    <row r="5" spans="1:15">
      <c r="B5" s="45"/>
      <c r="C5" s="46"/>
      <c r="D5" s="45"/>
      <c r="E5" s="54"/>
      <c r="F5" s="54"/>
      <c r="G5" s="46"/>
      <c r="H5" s="45"/>
      <c r="I5" s="45"/>
      <c r="J5" s="45"/>
      <c r="K5" s="45"/>
      <c r="L5" s="47"/>
    </row>
    <row r="6" spans="1:15" ht="16">
      <c r="A6" s="13" t="s">
        <v>11</v>
      </c>
      <c r="B6" s="13" t="s">
        <v>43</v>
      </c>
      <c r="C6" s="42" t="s">
        <v>40</v>
      </c>
      <c r="D6" s="14" t="s">
        <v>41</v>
      </c>
      <c r="E6" s="14" t="s">
        <v>42</v>
      </c>
      <c r="F6" s="13" t="s">
        <v>12</v>
      </c>
      <c r="G6" s="43" t="s">
        <v>13</v>
      </c>
      <c r="H6" s="14" t="s">
        <v>14</v>
      </c>
      <c r="I6" s="14" t="s">
        <v>15</v>
      </c>
      <c r="J6" s="14" t="s">
        <v>33</v>
      </c>
      <c r="K6" s="14" t="s">
        <v>16</v>
      </c>
      <c r="L6" s="14" t="s">
        <v>17</v>
      </c>
      <c r="M6" s="14" t="s">
        <v>37</v>
      </c>
      <c r="N6" s="14" t="s">
        <v>38</v>
      </c>
    </row>
    <row r="7" spans="1:15" ht="150" customHeight="1">
      <c r="A7" s="59">
        <v>1</v>
      </c>
      <c r="B7" s="49" t="s">
        <v>45</v>
      </c>
      <c r="C7" s="64" t="s">
        <v>234</v>
      </c>
      <c r="D7" s="49" t="s">
        <v>236</v>
      </c>
      <c r="E7" s="49" t="s">
        <v>52</v>
      </c>
      <c r="F7" s="50"/>
      <c r="G7" s="49" t="s">
        <v>238</v>
      </c>
      <c r="H7" s="60"/>
      <c r="I7" s="61" t="s">
        <v>8</v>
      </c>
      <c r="J7" s="61" t="s">
        <v>34</v>
      </c>
      <c r="K7" s="62"/>
      <c r="L7" s="60"/>
      <c r="M7" s="63" t="s">
        <v>289</v>
      </c>
      <c r="N7" s="82" t="s">
        <v>274</v>
      </c>
    </row>
    <row r="8" spans="1:15" ht="80">
      <c r="A8" s="59">
        <v>2</v>
      </c>
      <c r="B8" s="49" t="s">
        <v>44</v>
      </c>
      <c r="C8" s="64" t="s">
        <v>235</v>
      </c>
      <c r="D8" s="49" t="s">
        <v>236</v>
      </c>
      <c r="E8" s="49" t="s">
        <v>52</v>
      </c>
      <c r="F8" s="50"/>
      <c r="G8" s="49" t="s">
        <v>237</v>
      </c>
      <c r="H8" s="60"/>
      <c r="I8" s="61" t="s">
        <v>8</v>
      </c>
      <c r="J8" s="61" t="s">
        <v>34</v>
      </c>
      <c r="K8" s="62"/>
      <c r="L8" s="60"/>
      <c r="M8" s="63" t="s">
        <v>289</v>
      </c>
      <c r="N8" s="62" t="s">
        <v>275</v>
      </c>
    </row>
  </sheetData>
  <autoFilter ref="B6:B8" xr:uid="{00000000-0009-0000-0000-00000A000000}"/>
  <mergeCells count="5">
    <mergeCell ref="D1:L1"/>
    <mergeCell ref="D2:L2"/>
    <mergeCell ref="D3:D4"/>
    <mergeCell ref="F3:F4"/>
    <mergeCell ref="H3:H4"/>
  </mergeCells>
  <conditionalFormatting sqref="I8">
    <cfRule type="expression" dxfId="83" priority="10">
      <formula>I8="Untested"</formula>
    </cfRule>
    <cfRule type="expression" dxfId="82" priority="11">
      <formula>I8="Pass"</formula>
    </cfRule>
    <cfRule type="expression" dxfId="81" priority="12">
      <formula>I8="Fail"</formula>
    </cfRule>
  </conditionalFormatting>
  <conditionalFormatting sqref="J8">
    <cfRule type="expression" dxfId="80" priority="7">
      <formula>J8="Medium"</formula>
    </cfRule>
    <cfRule type="expression" dxfId="79" priority="8">
      <formula>J8="Low"</formula>
    </cfRule>
    <cfRule type="expression" dxfId="78" priority="9">
      <formula>J8="High"</formula>
    </cfRule>
  </conditionalFormatting>
  <conditionalFormatting sqref="J7">
    <cfRule type="expression" dxfId="77" priority="4">
      <formula>J7="Medium"</formula>
    </cfRule>
    <cfRule type="expression" dxfId="76" priority="5">
      <formula>J7="Low"</formula>
    </cfRule>
    <cfRule type="expression" dxfId="75" priority="6">
      <formula>J7="High"</formula>
    </cfRule>
  </conditionalFormatting>
  <conditionalFormatting sqref="I7">
    <cfRule type="expression" dxfId="74" priority="1">
      <formula>I7="Untested"</formula>
    </cfRule>
    <cfRule type="expression" dxfId="73" priority="2">
      <formula>I7="Pass"</formula>
    </cfRule>
    <cfRule type="expression" dxfId="72" priority="3">
      <formula>I7="Fail"</formula>
    </cfRule>
  </conditionalFormatting>
  <dataValidations count="2">
    <dataValidation type="list" allowBlank="1" showInputMessage="1" showErrorMessage="1" sqref="J2" xr:uid="{00000000-0002-0000-0A00-000000000000}">
      <formula1>#REF!</formula1>
    </dataValidation>
    <dataValidation allowBlank="1" showInputMessage="1" showErrorMessage="1" promptTitle="ket-qua1" sqref="I5 I1:I2" xr:uid="{00000000-0002-0000-0A00-000001000000}"/>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2000000}">
          <x14:formula1>
            <xm:f>'/Users/dungnguyen/Desktop/TestCase/\Users\dungnguyen\Library\Containers\com.microsoft.Excel\Data\Documents\C:\Users\YenLT\Desktop\SWP\Final report rè\[Testcase_function-OnlineTickets.xlsx]Config'!#REF!</xm:f>
          </x14:formula1>
          <xm:sqref>J1</xm:sqref>
        </x14:dataValidation>
        <x14:dataValidation type="list" allowBlank="1" showInputMessage="1" showErrorMessage="1" xr:uid="{00000000-0002-0000-0A00-000003000000}">
          <x14:formula1>
            <xm:f>Config!$A$1:$A$4</xm:f>
          </x14:formula1>
          <xm:sqref>J5 J9:J1048576 I7:I8</xm:sqref>
        </x14:dataValidation>
        <x14:dataValidation type="list" allowBlank="1" showInputMessage="1" showErrorMessage="1" xr:uid="{00000000-0002-0000-0A00-000004000000}">
          <x14:formula1>
            <xm:f>Config!$B$1:$B$3</xm:f>
          </x14:formula1>
          <xm:sqref>J7:J8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8"/>
  <sheetViews>
    <sheetView zoomScaleNormal="100" workbookViewId="0"/>
  </sheetViews>
  <sheetFormatPr baseColWidth="10" defaultColWidth="8.83203125" defaultRowHeight="15"/>
  <cols>
    <col min="1" max="1" width="8.83203125" style="58" bestFit="1" customWidth="1"/>
    <col min="2" max="2" width="13.6640625" style="58" bestFit="1" customWidth="1"/>
    <col min="3" max="3" width="35.33203125" style="48" customWidth="1"/>
    <col min="4" max="4" width="43.5" style="58" customWidth="1"/>
    <col min="5" max="5" width="33.5" style="55" customWidth="1"/>
    <col min="6" max="6" width="29.6640625" style="56" customWidth="1"/>
    <col min="7" max="7" width="27.83203125" style="48" customWidth="1"/>
    <col min="8" max="8" width="26.6640625" style="58" bestFit="1" customWidth="1"/>
    <col min="9" max="9" width="27.5" style="58" customWidth="1"/>
    <col min="10" max="10" width="11.6640625" style="58" bestFit="1" customWidth="1"/>
    <col min="11" max="11" width="12.5" style="58" bestFit="1" customWidth="1"/>
    <col min="12" max="12" width="13.5" style="58" bestFit="1" customWidth="1"/>
    <col min="13" max="13" width="10.83203125" style="58" customWidth="1"/>
    <col min="14" max="16384" width="8.83203125" style="58"/>
  </cols>
  <sheetData>
    <row r="1" spans="1:15" s="57" customFormat="1">
      <c r="B1" s="65" t="s">
        <v>6</v>
      </c>
      <c r="C1" s="66" t="s">
        <v>228</v>
      </c>
      <c r="D1" s="118"/>
      <c r="E1" s="118"/>
      <c r="F1" s="118"/>
      <c r="G1" s="118"/>
      <c r="H1" s="118"/>
      <c r="I1" s="118"/>
      <c r="J1" s="118"/>
      <c r="K1" s="118"/>
      <c r="L1" s="118"/>
      <c r="M1" s="83"/>
      <c r="N1" s="68"/>
      <c r="O1" s="69"/>
    </row>
    <row r="2" spans="1:15" s="57" customFormat="1" ht="29">
      <c r="B2" s="65" t="s">
        <v>7</v>
      </c>
      <c r="C2" s="70"/>
      <c r="D2" s="119"/>
      <c r="E2" s="119"/>
      <c r="F2" s="119"/>
      <c r="G2" s="119"/>
      <c r="H2" s="119"/>
      <c r="I2" s="119"/>
      <c r="J2" s="119"/>
      <c r="K2" s="119"/>
      <c r="L2" s="118"/>
      <c r="M2" s="83"/>
      <c r="N2" s="68"/>
      <c r="O2" s="69"/>
    </row>
    <row r="3" spans="1:15" s="57" customFormat="1">
      <c r="B3" s="71" t="s">
        <v>8</v>
      </c>
      <c r="C3" s="72"/>
      <c r="D3" s="120"/>
      <c r="E3" s="71" t="s">
        <v>9</v>
      </c>
      <c r="F3" s="121"/>
      <c r="G3" s="73" t="s">
        <v>18</v>
      </c>
      <c r="H3" s="123"/>
      <c r="I3" s="71" t="s">
        <v>10</v>
      </c>
      <c r="J3" s="74"/>
      <c r="K3" s="71" t="s">
        <v>34</v>
      </c>
      <c r="L3" s="71" t="s">
        <v>35</v>
      </c>
      <c r="M3" s="30" t="s">
        <v>36</v>
      </c>
      <c r="N3" s="71"/>
      <c r="O3" s="69"/>
    </row>
    <row r="4" spans="1:15" s="57" customFormat="1">
      <c r="B4" s="75">
        <f>COUNTIF(I7:I83,"Pass")</f>
        <v>2</v>
      </c>
      <c r="C4" s="76"/>
      <c r="D4" s="120"/>
      <c r="E4" s="75">
        <f>COUNTIF(I9:I83,"Fail")</f>
        <v>0</v>
      </c>
      <c r="F4" s="122"/>
      <c r="G4" s="77">
        <f>COUNTIF(I9:I83,"Untested")</f>
        <v>0</v>
      </c>
      <c r="H4" s="124"/>
      <c r="I4" s="71">
        <f>(B4+E4+G4)</f>
        <v>2</v>
      </c>
      <c r="J4" s="78"/>
      <c r="K4" s="71">
        <f>COUNTIF(J9:J83,"High")</f>
        <v>0</v>
      </c>
      <c r="L4" s="71">
        <f>COUNTIF(J9:J83,"Medium")</f>
        <v>0</v>
      </c>
      <c r="M4" s="30">
        <f>COUNTIF(J9:J83,"Low")</f>
        <v>0</v>
      </c>
      <c r="N4" s="30"/>
      <c r="O4" s="69"/>
    </row>
    <row r="5" spans="1:15">
      <c r="B5" s="45"/>
      <c r="C5" s="46"/>
      <c r="D5" s="45"/>
      <c r="E5" s="54"/>
      <c r="F5" s="54"/>
      <c r="G5" s="46"/>
      <c r="H5" s="45"/>
      <c r="I5" s="45"/>
      <c r="J5" s="45"/>
      <c r="K5" s="45"/>
      <c r="L5" s="47"/>
    </row>
    <row r="6" spans="1:15" ht="16">
      <c r="A6" s="13" t="s">
        <v>11</v>
      </c>
      <c r="B6" s="13" t="s">
        <v>43</v>
      </c>
      <c r="C6" s="42" t="s">
        <v>40</v>
      </c>
      <c r="D6" s="14" t="s">
        <v>41</v>
      </c>
      <c r="E6" s="14" t="s">
        <v>42</v>
      </c>
      <c r="F6" s="13" t="s">
        <v>12</v>
      </c>
      <c r="G6" s="43" t="s">
        <v>13</v>
      </c>
      <c r="H6" s="14" t="s">
        <v>14</v>
      </c>
      <c r="I6" s="14" t="s">
        <v>15</v>
      </c>
      <c r="J6" s="14" t="s">
        <v>33</v>
      </c>
      <c r="K6" s="14" t="s">
        <v>16</v>
      </c>
      <c r="L6" s="14" t="s">
        <v>17</v>
      </c>
      <c r="M6" s="14" t="s">
        <v>37</v>
      </c>
      <c r="N6" s="14" t="s">
        <v>38</v>
      </c>
    </row>
    <row r="7" spans="1:15" ht="150" customHeight="1">
      <c r="A7" s="59">
        <v>1</v>
      </c>
      <c r="B7" s="49" t="s">
        <v>45</v>
      </c>
      <c r="C7" s="64" t="s">
        <v>229</v>
      </c>
      <c r="D7" s="49" t="s">
        <v>231</v>
      </c>
      <c r="E7" s="49" t="s">
        <v>52</v>
      </c>
      <c r="F7" s="50"/>
      <c r="G7" s="49" t="s">
        <v>239</v>
      </c>
      <c r="H7" s="60"/>
      <c r="I7" s="61" t="s">
        <v>8</v>
      </c>
      <c r="J7" s="61" t="s">
        <v>34</v>
      </c>
      <c r="K7" s="62"/>
      <c r="L7" s="60"/>
      <c r="M7" s="63" t="s">
        <v>289</v>
      </c>
      <c r="N7" s="82" t="s">
        <v>274</v>
      </c>
    </row>
    <row r="8" spans="1:15" ht="80">
      <c r="A8" s="59">
        <v>2</v>
      </c>
      <c r="B8" s="49" t="s">
        <v>44</v>
      </c>
      <c r="C8" s="64" t="s">
        <v>230</v>
      </c>
      <c r="D8" s="49" t="s">
        <v>231</v>
      </c>
      <c r="E8" s="49" t="s">
        <v>52</v>
      </c>
      <c r="F8" s="50"/>
      <c r="G8" s="49" t="s">
        <v>232</v>
      </c>
      <c r="H8" s="60"/>
      <c r="I8" s="61" t="s">
        <v>8</v>
      </c>
      <c r="J8" s="61" t="s">
        <v>34</v>
      </c>
      <c r="K8" s="62"/>
      <c r="L8" s="60"/>
      <c r="M8" s="63" t="s">
        <v>289</v>
      </c>
      <c r="N8" s="62" t="s">
        <v>275</v>
      </c>
    </row>
  </sheetData>
  <autoFilter ref="B6:B8" xr:uid="{00000000-0009-0000-0000-00000B000000}"/>
  <mergeCells count="5">
    <mergeCell ref="D1:L1"/>
    <mergeCell ref="D2:L2"/>
    <mergeCell ref="D3:D4"/>
    <mergeCell ref="F3:F4"/>
    <mergeCell ref="H3:H4"/>
  </mergeCells>
  <conditionalFormatting sqref="I8">
    <cfRule type="expression" dxfId="71" priority="322">
      <formula>I8="Untested"</formula>
    </cfRule>
    <cfRule type="expression" dxfId="70" priority="323">
      <formula>I8="Pass"</formula>
    </cfRule>
    <cfRule type="expression" dxfId="69" priority="324">
      <formula>I8="Fail"</formula>
    </cfRule>
  </conditionalFormatting>
  <conditionalFormatting sqref="J8">
    <cfRule type="expression" dxfId="68" priority="319">
      <formula>J8="Medium"</formula>
    </cfRule>
    <cfRule type="expression" dxfId="67" priority="320">
      <formula>J8="Low"</formula>
    </cfRule>
    <cfRule type="expression" dxfId="66" priority="321">
      <formula>J8="High"</formula>
    </cfRule>
  </conditionalFormatting>
  <conditionalFormatting sqref="J7">
    <cfRule type="expression" dxfId="65" priority="4">
      <formula>J7="Medium"</formula>
    </cfRule>
    <cfRule type="expression" dxfId="64" priority="5">
      <formula>J7="Low"</formula>
    </cfRule>
    <cfRule type="expression" dxfId="63" priority="6">
      <formula>J7="High"</formula>
    </cfRule>
  </conditionalFormatting>
  <conditionalFormatting sqref="I7">
    <cfRule type="expression" dxfId="62" priority="1">
      <formula>I7="Untested"</formula>
    </cfRule>
    <cfRule type="expression" dxfId="61" priority="2">
      <formula>I7="Pass"</formula>
    </cfRule>
    <cfRule type="expression" dxfId="60" priority="3">
      <formula>I7="Fail"</formula>
    </cfRule>
  </conditionalFormatting>
  <dataValidations count="2">
    <dataValidation allowBlank="1" showInputMessage="1" showErrorMessage="1" promptTitle="ket-qua1" sqref="I5 I1:I2" xr:uid="{00000000-0002-0000-0B00-000000000000}"/>
    <dataValidation type="list" allowBlank="1" showInputMessage="1" showErrorMessage="1" sqref="J2" xr:uid="{00000000-0002-0000-0B00-000001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2000000}">
          <x14:formula1>
            <xm:f>Config!$B$1:$B$3</xm:f>
          </x14:formula1>
          <xm:sqref>J7:J8</xm:sqref>
        </x14:dataValidation>
        <x14:dataValidation type="list" allowBlank="1" showInputMessage="1" showErrorMessage="1" xr:uid="{00000000-0002-0000-0B00-000003000000}">
          <x14:formula1>
            <xm:f>Config!$A$1:$A$4</xm:f>
          </x14:formula1>
          <xm:sqref>J5 J9:J1048576 I7:I8</xm:sqref>
        </x14:dataValidation>
        <x14:dataValidation type="list" allowBlank="1" showInputMessage="1" showErrorMessage="1" xr:uid="{00000000-0002-0000-0B00-000004000000}">
          <x14:formula1>
            <xm:f>'/Users/dungnguyen/Desktop/TestCase/\Users\dungnguyen\Library\Containers\com.microsoft.Excel\Data\Documents\C:\Users\YenLT\Desktop\SWP\Final report rè\[Testcase_function-OnlineTickets.xlsx]Config'!#REF!</xm:f>
          </x14:formula1>
          <xm:sqref>J1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16"/>
  <sheetViews>
    <sheetView zoomScaleNormal="100" workbookViewId="0"/>
  </sheetViews>
  <sheetFormatPr baseColWidth="10" defaultColWidth="8.83203125" defaultRowHeight="15"/>
  <cols>
    <col min="1" max="1" width="8.83203125" style="58" bestFit="1" customWidth="1"/>
    <col min="2" max="2" width="13.6640625" style="58" bestFit="1" customWidth="1"/>
    <col min="3" max="3" width="35.33203125" style="48" customWidth="1"/>
    <col min="4" max="4" width="43.5" style="58" customWidth="1"/>
    <col min="5" max="5" width="33.5" style="55" customWidth="1"/>
    <col min="6" max="6" width="29.6640625" style="56" customWidth="1"/>
    <col min="7" max="7" width="27.83203125" style="48" customWidth="1"/>
    <col min="8" max="8" width="26.6640625" style="58" bestFit="1" customWidth="1"/>
    <col min="9" max="9" width="27.5" style="58" customWidth="1"/>
    <col min="10" max="10" width="11.6640625" style="58" bestFit="1" customWidth="1"/>
    <col min="11" max="11" width="12.5" style="58" bestFit="1" customWidth="1"/>
    <col min="12" max="12" width="13.5" style="58" bestFit="1" customWidth="1"/>
    <col min="13" max="13" width="10.83203125" style="58" customWidth="1"/>
    <col min="14" max="16384" width="8.83203125" style="58"/>
  </cols>
  <sheetData>
    <row r="1" spans="1:15" s="57" customFormat="1">
      <c r="B1" s="65" t="s">
        <v>6</v>
      </c>
      <c r="C1" s="66" t="s">
        <v>243</v>
      </c>
      <c r="D1" s="118"/>
      <c r="E1" s="118"/>
      <c r="F1" s="118"/>
      <c r="G1" s="118"/>
      <c r="H1" s="118"/>
      <c r="I1" s="118"/>
      <c r="J1" s="118"/>
      <c r="K1" s="118"/>
      <c r="L1" s="118"/>
      <c r="M1" s="83"/>
      <c r="N1" s="68"/>
      <c r="O1" s="69"/>
    </row>
    <row r="2" spans="1:15" s="57" customFormat="1" ht="29">
      <c r="B2" s="65" t="s">
        <v>7</v>
      </c>
      <c r="C2" s="70"/>
      <c r="D2" s="119"/>
      <c r="E2" s="119"/>
      <c r="F2" s="119"/>
      <c r="G2" s="119"/>
      <c r="H2" s="119"/>
      <c r="I2" s="119"/>
      <c r="J2" s="119"/>
      <c r="K2" s="119"/>
      <c r="L2" s="118"/>
      <c r="M2" s="83"/>
      <c r="N2" s="68"/>
      <c r="O2" s="69"/>
    </row>
    <row r="3" spans="1:15" s="57" customFormat="1">
      <c r="B3" s="71" t="s">
        <v>8</v>
      </c>
      <c r="C3" s="72"/>
      <c r="D3" s="120"/>
      <c r="E3" s="71" t="s">
        <v>9</v>
      </c>
      <c r="F3" s="121"/>
      <c r="G3" s="73" t="s">
        <v>18</v>
      </c>
      <c r="H3" s="123"/>
      <c r="I3" s="71" t="s">
        <v>10</v>
      </c>
      <c r="J3" s="74"/>
      <c r="K3" s="71" t="s">
        <v>34</v>
      </c>
      <c r="L3" s="71" t="s">
        <v>35</v>
      </c>
      <c r="M3" s="30" t="s">
        <v>36</v>
      </c>
      <c r="N3" s="71"/>
      <c r="O3" s="69"/>
    </row>
    <row r="4" spans="1:15" s="57" customFormat="1">
      <c r="B4" s="75">
        <f>COUNTIF(I7:I103,"Pass")</f>
        <v>10</v>
      </c>
      <c r="C4" s="76"/>
      <c r="D4" s="120"/>
      <c r="E4" s="75">
        <f>COUNTIF(I10:I103,"Fail")</f>
        <v>0</v>
      </c>
      <c r="F4" s="122"/>
      <c r="G4" s="77">
        <f>COUNTIF(I10:I103,"Untested")</f>
        <v>0</v>
      </c>
      <c r="H4" s="124"/>
      <c r="I4" s="71">
        <f>(B4+E4+G4)</f>
        <v>10</v>
      </c>
      <c r="J4" s="78"/>
      <c r="K4" s="71">
        <f>COUNTIF(J10:J103,"High")</f>
        <v>7</v>
      </c>
      <c r="L4" s="71">
        <f>COUNTIF(J10:J103,"Medium")</f>
        <v>0</v>
      </c>
      <c r="M4" s="30">
        <f>COUNTIF(J10:J103,"Low")</f>
        <v>0</v>
      </c>
      <c r="N4" s="30"/>
      <c r="O4" s="69"/>
    </row>
    <row r="5" spans="1:15">
      <c r="B5" s="45"/>
      <c r="C5" s="46"/>
      <c r="D5" s="45"/>
      <c r="E5" s="54"/>
      <c r="F5" s="54"/>
      <c r="G5" s="46"/>
      <c r="H5" s="45"/>
      <c r="I5" s="45"/>
      <c r="J5" s="45"/>
      <c r="K5" s="45"/>
      <c r="L5" s="47"/>
    </row>
    <row r="6" spans="1:15" ht="16">
      <c r="A6" s="13" t="s">
        <v>11</v>
      </c>
      <c r="B6" s="13" t="s">
        <v>43</v>
      </c>
      <c r="C6" s="42" t="s">
        <v>40</v>
      </c>
      <c r="D6" s="14" t="s">
        <v>41</v>
      </c>
      <c r="E6" s="14" t="s">
        <v>42</v>
      </c>
      <c r="F6" s="13" t="s">
        <v>12</v>
      </c>
      <c r="G6" s="43" t="s">
        <v>13</v>
      </c>
      <c r="H6" s="14" t="s">
        <v>14</v>
      </c>
      <c r="I6" s="14" t="s">
        <v>15</v>
      </c>
      <c r="J6" s="14" t="s">
        <v>33</v>
      </c>
      <c r="K6" s="14" t="s">
        <v>16</v>
      </c>
      <c r="L6" s="14" t="s">
        <v>17</v>
      </c>
      <c r="M6" s="14" t="s">
        <v>37</v>
      </c>
      <c r="N6" s="14" t="s">
        <v>38</v>
      </c>
    </row>
    <row r="7" spans="1:15" ht="112">
      <c r="A7" s="59">
        <v>1</v>
      </c>
      <c r="B7" s="49" t="s">
        <v>45</v>
      </c>
      <c r="C7" s="64" t="s">
        <v>244</v>
      </c>
      <c r="D7" s="49" t="s">
        <v>245</v>
      </c>
      <c r="E7" s="49"/>
      <c r="F7" s="50"/>
      <c r="G7" s="49" t="s">
        <v>246</v>
      </c>
      <c r="H7" s="60"/>
      <c r="I7" s="61" t="s">
        <v>8</v>
      </c>
      <c r="J7" s="61" t="s">
        <v>34</v>
      </c>
      <c r="K7" s="62"/>
      <c r="L7" s="60"/>
      <c r="M7" s="63" t="s">
        <v>292</v>
      </c>
      <c r="N7" s="62" t="s">
        <v>275</v>
      </c>
    </row>
    <row r="8" spans="1:15" ht="64">
      <c r="A8" s="59">
        <v>2</v>
      </c>
      <c r="B8" s="49" t="s">
        <v>45</v>
      </c>
      <c r="C8" s="64" t="s">
        <v>247</v>
      </c>
      <c r="D8" s="49" t="s">
        <v>245</v>
      </c>
      <c r="E8" s="49"/>
      <c r="F8" s="50"/>
      <c r="G8" s="49" t="s">
        <v>248</v>
      </c>
      <c r="H8" s="60"/>
      <c r="I8" s="61" t="s">
        <v>8</v>
      </c>
      <c r="J8" s="61" t="s">
        <v>34</v>
      </c>
      <c r="K8" s="62"/>
      <c r="L8" s="60"/>
      <c r="M8" s="63" t="s">
        <v>292</v>
      </c>
      <c r="N8" s="62" t="s">
        <v>275</v>
      </c>
    </row>
    <row r="9" spans="1:15" ht="64">
      <c r="A9" s="59">
        <v>3</v>
      </c>
      <c r="B9" s="49" t="s">
        <v>45</v>
      </c>
      <c r="C9" s="64" t="s">
        <v>249</v>
      </c>
      <c r="D9" s="49" t="s">
        <v>245</v>
      </c>
      <c r="E9" s="49"/>
      <c r="F9" s="50"/>
      <c r="G9" s="49" t="s">
        <v>250</v>
      </c>
      <c r="H9" s="60"/>
      <c r="I9" s="61" t="s">
        <v>8</v>
      </c>
      <c r="J9" s="61" t="s">
        <v>34</v>
      </c>
      <c r="K9" s="62"/>
      <c r="L9" s="60"/>
      <c r="M9" s="63" t="s">
        <v>292</v>
      </c>
      <c r="N9" s="62" t="s">
        <v>275</v>
      </c>
    </row>
    <row r="10" spans="1:15" ht="64">
      <c r="A10" s="59">
        <v>4</v>
      </c>
      <c r="B10" s="49" t="s">
        <v>45</v>
      </c>
      <c r="C10" s="64" t="s">
        <v>251</v>
      </c>
      <c r="D10" s="49" t="s">
        <v>245</v>
      </c>
      <c r="E10" s="49"/>
      <c r="F10" s="50"/>
      <c r="G10" s="49" t="s">
        <v>252</v>
      </c>
      <c r="H10" s="60"/>
      <c r="I10" s="61" t="s">
        <v>8</v>
      </c>
      <c r="J10" s="61" t="s">
        <v>34</v>
      </c>
      <c r="K10" s="62"/>
      <c r="L10" s="60"/>
      <c r="M10" s="63" t="s">
        <v>292</v>
      </c>
      <c r="N10" s="62" t="s">
        <v>275</v>
      </c>
    </row>
    <row r="11" spans="1:15" ht="32">
      <c r="A11" s="59">
        <v>5</v>
      </c>
      <c r="B11" s="49" t="s">
        <v>44</v>
      </c>
      <c r="C11" s="64" t="s">
        <v>253</v>
      </c>
      <c r="D11" s="49" t="s">
        <v>254</v>
      </c>
      <c r="E11" s="49"/>
      <c r="F11" s="50" t="s">
        <v>255</v>
      </c>
      <c r="G11" s="49" t="s">
        <v>256</v>
      </c>
      <c r="H11" s="60"/>
      <c r="I11" s="61" t="s">
        <v>8</v>
      </c>
      <c r="J11" s="61" t="s">
        <v>34</v>
      </c>
      <c r="K11" s="62"/>
      <c r="L11" s="60"/>
      <c r="M11" s="63" t="s">
        <v>292</v>
      </c>
      <c r="N11" s="62" t="s">
        <v>275</v>
      </c>
    </row>
    <row r="12" spans="1:15" ht="48">
      <c r="A12" s="59">
        <v>6</v>
      </c>
      <c r="B12" s="49" t="s">
        <v>44</v>
      </c>
      <c r="C12" s="64" t="s">
        <v>257</v>
      </c>
      <c r="D12" s="49" t="s">
        <v>261</v>
      </c>
      <c r="E12" s="49"/>
      <c r="F12" s="49" t="s">
        <v>258</v>
      </c>
      <c r="G12" s="49" t="s">
        <v>259</v>
      </c>
      <c r="H12" s="60"/>
      <c r="I12" s="61" t="s">
        <v>8</v>
      </c>
      <c r="J12" s="61" t="s">
        <v>34</v>
      </c>
      <c r="K12" s="62"/>
      <c r="L12" s="60"/>
      <c r="M12" s="63" t="s">
        <v>292</v>
      </c>
      <c r="N12" s="62" t="s">
        <v>275</v>
      </c>
    </row>
    <row r="13" spans="1:15" ht="48">
      <c r="A13" s="59">
        <v>7</v>
      </c>
      <c r="B13" s="49" t="s">
        <v>44</v>
      </c>
      <c r="C13" s="64" t="s">
        <v>260</v>
      </c>
      <c r="D13" s="49" t="s">
        <v>262</v>
      </c>
      <c r="E13" s="49"/>
      <c r="F13" s="49"/>
      <c r="G13" s="49" t="s">
        <v>259</v>
      </c>
      <c r="H13" s="60"/>
      <c r="I13" s="61" t="s">
        <v>8</v>
      </c>
      <c r="J13" s="61" t="s">
        <v>34</v>
      </c>
      <c r="K13" s="62"/>
      <c r="L13" s="60"/>
      <c r="M13" s="63" t="s">
        <v>292</v>
      </c>
      <c r="N13" s="62" t="s">
        <v>275</v>
      </c>
    </row>
    <row r="14" spans="1:15" ht="48">
      <c r="A14" s="59">
        <v>8</v>
      </c>
      <c r="B14" s="49" t="s">
        <v>44</v>
      </c>
      <c r="C14" s="64" t="s">
        <v>263</v>
      </c>
      <c r="D14" s="49" t="s">
        <v>264</v>
      </c>
      <c r="E14" s="49"/>
      <c r="F14" s="49" t="s">
        <v>265</v>
      </c>
      <c r="G14" s="49" t="s">
        <v>270</v>
      </c>
      <c r="H14" s="60"/>
      <c r="I14" s="61" t="s">
        <v>8</v>
      </c>
      <c r="J14" s="61" t="s">
        <v>34</v>
      </c>
      <c r="K14" s="62"/>
      <c r="L14" s="60"/>
      <c r="M14" s="63" t="s">
        <v>292</v>
      </c>
      <c r="N14" s="62" t="s">
        <v>275</v>
      </c>
    </row>
    <row r="15" spans="1:15" ht="48">
      <c r="A15" s="59">
        <v>9</v>
      </c>
      <c r="B15" s="49" t="s">
        <v>44</v>
      </c>
      <c r="C15" s="64" t="s">
        <v>267</v>
      </c>
      <c r="D15" s="49" t="s">
        <v>268</v>
      </c>
      <c r="E15" s="49"/>
      <c r="F15" s="49" t="s">
        <v>269</v>
      </c>
      <c r="G15" s="49" t="s">
        <v>266</v>
      </c>
      <c r="H15" s="60"/>
      <c r="I15" s="61" t="s">
        <v>8</v>
      </c>
      <c r="J15" s="61" t="s">
        <v>34</v>
      </c>
      <c r="K15" s="62"/>
      <c r="L15" s="60"/>
      <c r="M15" s="63" t="s">
        <v>292</v>
      </c>
      <c r="N15" s="62" t="s">
        <v>275</v>
      </c>
    </row>
    <row r="16" spans="1:15" ht="48">
      <c r="A16" s="59">
        <v>10</v>
      </c>
      <c r="B16" s="49" t="s">
        <v>44</v>
      </c>
      <c r="C16" s="64" t="s">
        <v>271</v>
      </c>
      <c r="D16" s="49" t="s">
        <v>268</v>
      </c>
      <c r="E16" s="49"/>
      <c r="F16" s="49" t="s">
        <v>272</v>
      </c>
      <c r="G16" s="49" t="s">
        <v>273</v>
      </c>
      <c r="H16" s="60"/>
      <c r="I16" s="61" t="s">
        <v>8</v>
      </c>
      <c r="J16" s="61" t="s">
        <v>34</v>
      </c>
      <c r="K16" s="62"/>
      <c r="L16" s="60"/>
      <c r="M16" s="63" t="s">
        <v>292</v>
      </c>
      <c r="N16" s="62" t="s">
        <v>275</v>
      </c>
    </row>
  </sheetData>
  <autoFilter ref="B6:B16" xr:uid="{00000000-0009-0000-0000-00000C000000}"/>
  <mergeCells count="5">
    <mergeCell ref="D1:L1"/>
    <mergeCell ref="D2:L2"/>
    <mergeCell ref="D3:D4"/>
    <mergeCell ref="F3:F4"/>
    <mergeCell ref="H3:H4"/>
  </mergeCells>
  <conditionalFormatting sqref="I7">
    <cfRule type="expression" dxfId="59" priority="322">
      <formula>I7="Untested"</formula>
    </cfRule>
    <cfRule type="expression" dxfId="58" priority="323">
      <formula>I7="Pass"</formula>
    </cfRule>
    <cfRule type="expression" dxfId="57" priority="324">
      <formula>I7="Fail"</formula>
    </cfRule>
  </conditionalFormatting>
  <conditionalFormatting sqref="J7">
    <cfRule type="expression" dxfId="56" priority="319">
      <formula>J7="Medium"</formula>
    </cfRule>
    <cfRule type="expression" dxfId="55" priority="320">
      <formula>J7="Low"</formula>
    </cfRule>
    <cfRule type="expression" dxfId="54" priority="321">
      <formula>J7="High"</formula>
    </cfRule>
  </conditionalFormatting>
  <conditionalFormatting sqref="I8">
    <cfRule type="expression" dxfId="53" priority="316">
      <formula>I8="Untested"</formula>
    </cfRule>
    <cfRule type="expression" dxfId="52" priority="317">
      <formula>I8="Pass"</formula>
    </cfRule>
    <cfRule type="expression" dxfId="51" priority="318">
      <formula>I8="Fail"</formula>
    </cfRule>
  </conditionalFormatting>
  <conditionalFormatting sqref="J8">
    <cfRule type="expression" dxfId="50" priority="313">
      <formula>J8="Medium"</formula>
    </cfRule>
    <cfRule type="expression" dxfId="49" priority="314">
      <formula>J8="Low"</formula>
    </cfRule>
    <cfRule type="expression" dxfId="48" priority="315">
      <formula>J8="High"</formula>
    </cfRule>
  </conditionalFormatting>
  <conditionalFormatting sqref="I11">
    <cfRule type="expression" dxfId="47" priority="64">
      <formula>I11="Untested"</formula>
    </cfRule>
    <cfRule type="expression" dxfId="46" priority="65">
      <formula>I11="Pass"</formula>
    </cfRule>
    <cfRule type="expression" dxfId="45" priority="66">
      <formula>I11="Fail"</formula>
    </cfRule>
  </conditionalFormatting>
  <conditionalFormatting sqref="J11">
    <cfRule type="expression" dxfId="44" priority="61">
      <formula>J11="Medium"</formula>
    </cfRule>
    <cfRule type="expression" dxfId="43" priority="62">
      <formula>J11="Low"</formula>
    </cfRule>
    <cfRule type="expression" dxfId="42" priority="63">
      <formula>J11="High"</formula>
    </cfRule>
  </conditionalFormatting>
  <conditionalFormatting sqref="I12">
    <cfRule type="expression" dxfId="41" priority="58">
      <formula>I12="Untested"</formula>
    </cfRule>
    <cfRule type="expression" dxfId="40" priority="59">
      <formula>I12="Pass"</formula>
    </cfRule>
    <cfRule type="expression" dxfId="39" priority="60">
      <formula>I12="Fail"</formula>
    </cfRule>
  </conditionalFormatting>
  <conditionalFormatting sqref="J12">
    <cfRule type="expression" dxfId="38" priority="55">
      <formula>J12="Medium"</formula>
    </cfRule>
    <cfRule type="expression" dxfId="37" priority="56">
      <formula>J12="Low"</formula>
    </cfRule>
    <cfRule type="expression" dxfId="36" priority="57">
      <formula>J12="High"</formula>
    </cfRule>
  </conditionalFormatting>
  <conditionalFormatting sqref="I9">
    <cfRule type="expression" dxfId="35" priority="34">
      <formula>I9="Untested"</formula>
    </cfRule>
    <cfRule type="expression" dxfId="34" priority="35">
      <formula>I9="Pass"</formula>
    </cfRule>
    <cfRule type="expression" dxfId="33" priority="36">
      <formula>I9="Fail"</formula>
    </cfRule>
  </conditionalFormatting>
  <conditionalFormatting sqref="J9">
    <cfRule type="expression" dxfId="32" priority="31">
      <formula>J9="Medium"</formula>
    </cfRule>
    <cfRule type="expression" dxfId="31" priority="32">
      <formula>J9="Low"</formula>
    </cfRule>
    <cfRule type="expression" dxfId="30" priority="33">
      <formula>J9="High"</formula>
    </cfRule>
  </conditionalFormatting>
  <conditionalFormatting sqref="I10">
    <cfRule type="expression" dxfId="29" priority="28">
      <formula>I10="Untested"</formula>
    </cfRule>
    <cfRule type="expression" dxfId="28" priority="29">
      <formula>I10="Pass"</formula>
    </cfRule>
    <cfRule type="expression" dxfId="27" priority="30">
      <formula>I10="Fail"</formula>
    </cfRule>
  </conditionalFormatting>
  <conditionalFormatting sqref="J10">
    <cfRule type="expression" dxfId="26" priority="25">
      <formula>J10="Medium"</formula>
    </cfRule>
    <cfRule type="expression" dxfId="25" priority="26">
      <formula>J10="Low"</formula>
    </cfRule>
    <cfRule type="expression" dxfId="24" priority="27">
      <formula>J10="High"</formula>
    </cfRule>
  </conditionalFormatting>
  <conditionalFormatting sqref="I13">
    <cfRule type="expression" dxfId="23" priority="22">
      <formula>I13="Untested"</formula>
    </cfRule>
    <cfRule type="expression" dxfId="22" priority="23">
      <formula>I13="Pass"</formula>
    </cfRule>
    <cfRule type="expression" dxfId="21" priority="24">
      <formula>I13="Fail"</formula>
    </cfRule>
  </conditionalFormatting>
  <conditionalFormatting sqref="J13">
    <cfRule type="expression" dxfId="20" priority="19">
      <formula>J13="Medium"</formula>
    </cfRule>
    <cfRule type="expression" dxfId="19" priority="20">
      <formula>J13="Low"</formula>
    </cfRule>
    <cfRule type="expression" dxfId="18" priority="21">
      <formula>J13="High"</formula>
    </cfRule>
  </conditionalFormatting>
  <conditionalFormatting sqref="I14">
    <cfRule type="expression" dxfId="17" priority="16">
      <formula>I14="Untested"</formula>
    </cfRule>
    <cfRule type="expression" dxfId="16" priority="17">
      <formula>I14="Pass"</formula>
    </cfRule>
    <cfRule type="expression" dxfId="15" priority="18">
      <formula>I14="Fail"</formula>
    </cfRule>
  </conditionalFormatting>
  <conditionalFormatting sqref="J14">
    <cfRule type="expression" dxfId="14" priority="13">
      <formula>J14="Medium"</formula>
    </cfRule>
    <cfRule type="expression" dxfId="13" priority="14">
      <formula>J14="Low"</formula>
    </cfRule>
    <cfRule type="expression" dxfId="12" priority="15">
      <formula>J14="High"</formula>
    </cfRule>
  </conditionalFormatting>
  <conditionalFormatting sqref="I15">
    <cfRule type="expression" dxfId="11" priority="10">
      <formula>I15="Untested"</formula>
    </cfRule>
    <cfRule type="expression" dxfId="10" priority="11">
      <formula>I15="Pass"</formula>
    </cfRule>
    <cfRule type="expression" dxfId="9" priority="12">
      <formula>I15="Fail"</formula>
    </cfRule>
  </conditionalFormatting>
  <conditionalFormatting sqref="J15">
    <cfRule type="expression" dxfId="8" priority="7">
      <formula>J15="Medium"</formula>
    </cfRule>
    <cfRule type="expression" dxfId="7" priority="8">
      <formula>J15="Low"</formula>
    </cfRule>
    <cfRule type="expression" dxfId="6" priority="9">
      <formula>J15="High"</formula>
    </cfRule>
  </conditionalFormatting>
  <conditionalFormatting sqref="I16">
    <cfRule type="expression" dxfId="5" priority="4">
      <formula>I16="Untested"</formula>
    </cfRule>
    <cfRule type="expression" dxfId="4" priority="5">
      <formula>I16="Pass"</formula>
    </cfRule>
    <cfRule type="expression" dxfId="3" priority="6">
      <formula>I16="Fail"</formula>
    </cfRule>
  </conditionalFormatting>
  <conditionalFormatting sqref="J16">
    <cfRule type="expression" dxfId="2" priority="1">
      <formula>J16="Medium"</formula>
    </cfRule>
    <cfRule type="expression" dxfId="1" priority="2">
      <formula>J16="Low"</formula>
    </cfRule>
    <cfRule type="expression" dxfId="0" priority="3">
      <formula>J16="High"</formula>
    </cfRule>
  </conditionalFormatting>
  <dataValidations count="2">
    <dataValidation type="list" allowBlank="1" showInputMessage="1" showErrorMessage="1" sqref="J2" xr:uid="{00000000-0002-0000-0C00-000000000000}">
      <formula1>#REF!</formula1>
    </dataValidation>
    <dataValidation allowBlank="1" showInputMessage="1" showErrorMessage="1" promptTitle="ket-qua1" sqref="I5 I1:I2" xr:uid="{00000000-0002-0000-0C00-000001000000}"/>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C00-000002000000}">
          <x14:formula1>
            <xm:f>'/Users/dungnguyen/Desktop/TestCase/\Users\dungnguyen\Library\Containers\com.microsoft.Excel\Data\Documents\C:\Users\YenLT\Desktop\SWP\Final report rè\[Testcase_function-OnlineTickets.xlsx]Config'!#REF!</xm:f>
          </x14:formula1>
          <xm:sqref>J1</xm:sqref>
        </x14:dataValidation>
        <x14:dataValidation type="list" allowBlank="1" showInputMessage="1" showErrorMessage="1" xr:uid="{00000000-0002-0000-0C00-000003000000}">
          <x14:formula1>
            <xm:f>Config!$A$1:$A$4</xm:f>
          </x14:formula1>
          <xm:sqref>J5 J17:J1048576 I7:I16</xm:sqref>
        </x14:dataValidation>
        <x14:dataValidation type="list" allowBlank="1" showInputMessage="1" showErrorMessage="1" xr:uid="{00000000-0002-0000-0C00-000004000000}">
          <x14:formula1>
            <xm:f>Config!$B$1:$B$3</xm:f>
          </x14:formula1>
          <xm:sqref>J7:J16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Cover</vt:lpstr>
      <vt:lpstr>Config</vt:lpstr>
      <vt:lpstr>Test_Report</vt:lpstr>
      <vt:lpstr>Manage guider contract</vt:lpstr>
      <vt:lpstr>Search Guider Account</vt:lpstr>
      <vt:lpstr>Manage Guider Account</vt:lpstr>
      <vt:lpstr>Manage guider Post</vt:lpstr>
      <vt:lpstr>View Hide review </vt:lpstr>
      <vt:lpstr>Add category</vt:lpstr>
      <vt:lpstr>Add Location</vt:lpstr>
      <vt:lpstr>Statistic of completed trip </vt:lpstr>
      <vt:lpstr>Statistic of revenue by month</vt:lpstr>
      <vt:lpstr>Login_Logout</vt:lpstr>
    </vt:vector>
  </TitlesOfParts>
  <Company>setacinq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tunt</dc:creator>
  <cp:lastModifiedBy>Microsoft Office User</cp:lastModifiedBy>
  <dcterms:created xsi:type="dcterms:W3CDTF">2011-06-29T01:40:00Z</dcterms:created>
  <dcterms:modified xsi:type="dcterms:W3CDTF">2019-12-18T16:28:30Z</dcterms:modified>
</cp:coreProperties>
</file>