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24226"/>
  <mc:AlternateContent xmlns:mc="http://schemas.openxmlformats.org/markup-compatibility/2006">
    <mc:Choice Requires="x15">
      <x15ac:absPath xmlns:x15ac="http://schemas.microsoft.com/office/spreadsheetml/2010/11/ac" url="/Users/dungnguyen/Desktop/TestCase/"/>
    </mc:Choice>
  </mc:AlternateContent>
  <xr:revisionPtr revIDLastSave="0" documentId="13_ncr:1_{A4CB6A77-C2BA-E747-857C-D85B135CA015}" xr6:coauthVersionLast="36" xr6:coauthVersionMax="36" xr10:uidLastSave="{00000000-0000-0000-0000-000000000000}"/>
  <bookViews>
    <workbookView xWindow="0" yWindow="460" windowWidth="28800" windowHeight="16260" tabRatio="873" firstSheet="8" activeTab="18" xr2:uid="{00000000-000D-0000-FFFF-FFFF00000000}"/>
  </bookViews>
  <sheets>
    <sheet name="Cover" sheetId="1" r:id="rId1"/>
    <sheet name="Config" sheetId="3" state="hidden" r:id="rId2"/>
    <sheet name="Test_Report" sheetId="15" r:id="rId3"/>
    <sheet name="Add Post" sheetId="28" r:id="rId4"/>
    <sheet name="Edit post" sheetId="32" r:id="rId5"/>
    <sheet name="Manage booking" sheetId="46" r:id="rId6"/>
    <sheet name="Edit guider profile" sheetId="47" r:id="rId7"/>
    <sheet name="Change password" sheetId="48" r:id="rId8"/>
    <sheet name="Show income" sheetId="49" r:id="rId9"/>
    <sheet name="Forgot password" sheetId="50" r:id="rId10"/>
    <sheet name="Search" sheetId="51" r:id="rId11"/>
    <sheet name="View" sheetId="53" r:id="rId12"/>
    <sheet name="View detail of one post" sheetId="57" r:id="rId13"/>
    <sheet name="View list of post of guider" sheetId="59" r:id="rId14"/>
    <sheet name="View list of post of category" sheetId="58" r:id="rId15"/>
    <sheet name="Log in" sheetId="56" r:id="rId16"/>
    <sheet name="Log out" sheetId="62" r:id="rId17"/>
    <sheet name="Chat with traveler" sheetId="63" r:id="rId18"/>
    <sheet name="Receive Notification" sheetId="64"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3" hidden="1">'Add Post'!$A$6:$L$8</definedName>
    <definedName name="_xlnm._FilterDatabase" localSheetId="7" hidden="1">'Change password'!$B$6:$B$15</definedName>
    <definedName name="_xlnm._FilterDatabase" localSheetId="17" hidden="1">'Chat with traveler'!$B$6:$B$7</definedName>
    <definedName name="_xlnm._FilterDatabase" localSheetId="6" hidden="1">'Edit guider profile'!$B$6:$B$9</definedName>
    <definedName name="_xlnm._FilterDatabase" localSheetId="4" hidden="1">'Edit post'!$B$6:$B$27</definedName>
    <definedName name="_xlnm._FilterDatabase" localSheetId="9" hidden="1">'Forgot password'!$B$6:$B$11</definedName>
    <definedName name="_xlnm._FilterDatabase" localSheetId="15" hidden="1">'Log in'!$B$6:$B$14</definedName>
    <definedName name="_xlnm._FilterDatabase" localSheetId="5" hidden="1">'Manage booking'!$B$6:$B$14</definedName>
    <definedName name="_xlnm._FilterDatabase" localSheetId="18" hidden="1">'Receive Notification'!$B$6:$B$7</definedName>
    <definedName name="_xlnm._FilterDatabase" localSheetId="10" hidden="1">Search!$B$6:$B$14</definedName>
    <definedName name="_xlnm._FilterDatabase" localSheetId="8" hidden="1">'Show income'!$B$6:$B$8</definedName>
    <definedName name="_xlnm._FilterDatabase" localSheetId="11" hidden="1">View!$B$6:$B$14</definedName>
  </definedNames>
  <calcPr calcId="181029"/>
</workbook>
</file>

<file path=xl/calcChain.xml><?xml version="1.0" encoding="utf-8"?>
<calcChain xmlns="http://schemas.openxmlformats.org/spreadsheetml/2006/main">
  <c r="G22" i="15" l="1"/>
  <c r="F22" i="15"/>
  <c r="E22" i="15"/>
  <c r="D22" i="15"/>
  <c r="G21" i="15"/>
  <c r="F21" i="15"/>
  <c r="E21" i="15"/>
  <c r="D21" i="15"/>
  <c r="C21" i="15"/>
  <c r="M4" i="64"/>
  <c r="L4" i="64"/>
  <c r="K4" i="64"/>
  <c r="I4" i="64"/>
  <c r="G4" i="64"/>
  <c r="E4" i="64"/>
  <c r="B4" i="64"/>
  <c r="C20" i="15" l="1"/>
  <c r="C19" i="15"/>
  <c r="M4" i="63"/>
  <c r="L4" i="63"/>
  <c r="K4" i="63"/>
  <c r="G4" i="63"/>
  <c r="F20" i="15" s="1"/>
  <c r="E4" i="63"/>
  <c r="E20" i="15" s="1"/>
  <c r="B4" i="63"/>
  <c r="M4" i="62"/>
  <c r="L4" i="62"/>
  <c r="K4" i="62"/>
  <c r="G4" i="62"/>
  <c r="F19" i="15" s="1"/>
  <c r="E4" i="62"/>
  <c r="E19" i="15" s="1"/>
  <c r="B4" i="62"/>
  <c r="D19" i="15" s="1"/>
  <c r="I4" i="62" l="1"/>
  <c r="G19" i="15" s="1"/>
  <c r="I4" i="63"/>
  <c r="G20" i="15" s="1"/>
  <c r="D20" i="15"/>
  <c r="F17" i="15"/>
  <c r="C17" i="15"/>
  <c r="C16" i="15"/>
  <c r="C15" i="15"/>
  <c r="C14" i="15" l="1"/>
  <c r="M4" i="59"/>
  <c r="L4" i="59"/>
  <c r="K4" i="59"/>
  <c r="G4" i="59"/>
  <c r="F16" i="15" s="1"/>
  <c r="E4" i="59"/>
  <c r="E16" i="15" s="1"/>
  <c r="B4" i="59"/>
  <c r="D16" i="15" s="1"/>
  <c r="M4" i="58"/>
  <c r="L4" i="58"/>
  <c r="K4" i="58"/>
  <c r="I4" i="58"/>
  <c r="G17" i="15" s="1"/>
  <c r="G4" i="58"/>
  <c r="E4" i="58"/>
  <c r="E17" i="15" s="1"/>
  <c r="B4" i="58"/>
  <c r="D17" i="15" s="1"/>
  <c r="M4" i="57"/>
  <c r="L4" i="57"/>
  <c r="K4" i="57"/>
  <c r="G4" i="57"/>
  <c r="F15" i="15" s="1"/>
  <c r="E4" i="57"/>
  <c r="E15" i="15" s="1"/>
  <c r="B4" i="57"/>
  <c r="D15" i="15" s="1"/>
  <c r="I4" i="57" l="1"/>
  <c r="G15" i="15" s="1"/>
  <c r="I4" i="59"/>
  <c r="G16" i="15" s="1"/>
  <c r="C18" i="15"/>
  <c r="M4" i="56" l="1"/>
  <c r="L4" i="56"/>
  <c r="K4" i="56"/>
  <c r="G4" i="56"/>
  <c r="F18" i="15" s="1"/>
  <c r="E4" i="56"/>
  <c r="E18" i="15" s="1"/>
  <c r="B4" i="56"/>
  <c r="D18" i="15" s="1"/>
  <c r="F14" i="15"/>
  <c r="M4" i="53"/>
  <c r="L4" i="53"/>
  <c r="K4" i="53"/>
  <c r="G4" i="53"/>
  <c r="E4" i="53"/>
  <c r="E14" i="15" s="1"/>
  <c r="B4" i="53"/>
  <c r="D14" i="15" s="1"/>
  <c r="I4" i="56" l="1"/>
  <c r="G18" i="15" s="1"/>
  <c r="I4" i="53"/>
  <c r="G14" i="15" s="1"/>
  <c r="K4" i="28"/>
  <c r="C13" i="15"/>
  <c r="C12" i="15"/>
  <c r="C11" i="15"/>
  <c r="C10" i="15"/>
  <c r="C9" i="15"/>
  <c r="C8" i="15"/>
  <c r="M4" i="51" l="1"/>
  <c r="L4" i="51"/>
  <c r="K4" i="51"/>
  <c r="G4" i="51"/>
  <c r="F13" i="15" s="1"/>
  <c r="E4" i="51"/>
  <c r="E13" i="15" s="1"/>
  <c r="B4" i="51"/>
  <c r="M4" i="50"/>
  <c r="L4" i="50"/>
  <c r="K4" i="50"/>
  <c r="G4" i="50"/>
  <c r="F12" i="15" s="1"/>
  <c r="E4" i="50"/>
  <c r="E12" i="15" s="1"/>
  <c r="B4" i="50"/>
  <c r="D12" i="15" s="1"/>
  <c r="M4" i="49"/>
  <c r="L4" i="49"/>
  <c r="K4" i="49"/>
  <c r="G4" i="49"/>
  <c r="F11" i="15" s="1"/>
  <c r="E4" i="49"/>
  <c r="E11" i="15" s="1"/>
  <c r="B4" i="49"/>
  <c r="D11" i="15" s="1"/>
  <c r="M4" i="48"/>
  <c r="L4" i="48"/>
  <c r="K4" i="48"/>
  <c r="G4" i="48"/>
  <c r="F10" i="15" s="1"/>
  <c r="E4" i="48"/>
  <c r="E10" i="15" s="1"/>
  <c r="B4" i="48"/>
  <c r="D10" i="15" s="1"/>
  <c r="M4" i="47"/>
  <c r="L4" i="47"/>
  <c r="K4" i="47"/>
  <c r="G4" i="47"/>
  <c r="F9" i="15" s="1"/>
  <c r="E4" i="47"/>
  <c r="E9" i="15" s="1"/>
  <c r="B4" i="47"/>
  <c r="M4" i="46"/>
  <c r="L4" i="46"/>
  <c r="K4" i="46"/>
  <c r="G4" i="46"/>
  <c r="F8" i="15" s="1"/>
  <c r="E4" i="46"/>
  <c r="E8" i="15" s="1"/>
  <c r="B4" i="46"/>
  <c r="D8" i="15" s="1"/>
  <c r="I4" i="51" l="1"/>
  <c r="G13" i="15" s="1"/>
  <c r="D13" i="15"/>
  <c r="I4" i="47"/>
  <c r="G9" i="15" s="1"/>
  <c r="D9" i="15"/>
  <c r="I4" i="50"/>
  <c r="G12" i="15" s="1"/>
  <c r="I4" i="49"/>
  <c r="G11" i="15" s="1"/>
  <c r="I4" i="48"/>
  <c r="G10" i="15" s="1"/>
  <c r="I4" i="46"/>
  <c r="G8" i="15" s="1"/>
  <c r="C6" i="15"/>
  <c r="C7" i="15"/>
  <c r="B4" i="32" l="1"/>
  <c r="B4" i="28"/>
  <c r="M4" i="32" l="1"/>
  <c r="L4" i="32"/>
  <c r="K4" i="32"/>
  <c r="G4" i="32"/>
  <c r="F7" i="15" s="1"/>
  <c r="E4" i="32"/>
  <c r="E7" i="15" s="1"/>
  <c r="I4" i="32" l="1"/>
  <c r="G7" i="15" s="1"/>
  <c r="D7" i="15"/>
  <c r="M4" i="28" l="1"/>
  <c r="L4" i="28"/>
  <c r="G4" i="28"/>
  <c r="E4" i="28"/>
  <c r="I4" i="28" l="1"/>
  <c r="G6" i="15" s="1"/>
  <c r="E6" i="15" l="1"/>
  <c r="D6" i="15"/>
  <c r="F6" i="15" l="1"/>
  <c r="D2" i="15" l="1"/>
  <c r="D3" i="15"/>
</calcChain>
</file>

<file path=xl/sharedStrings.xml><?xml version="1.0" encoding="utf-8"?>
<sst xmlns="http://schemas.openxmlformats.org/spreadsheetml/2006/main" count="2104" uniqueCount="548">
  <si>
    <t>Revision History</t>
    <phoneticPr fontId="0"/>
  </si>
  <si>
    <t>Date</t>
  </si>
  <si>
    <t>Version</t>
  </si>
  <si>
    <t>Description</t>
  </si>
  <si>
    <t>Creater</t>
  </si>
  <si>
    <t>Add</t>
  </si>
  <si>
    <t>Module Code</t>
  </si>
  <si>
    <t>Test Requirement</t>
  </si>
  <si>
    <t>Pass</t>
  </si>
  <si>
    <t>Fail</t>
  </si>
  <si>
    <t>Number of test case</t>
  </si>
  <si>
    <t>No</t>
  </si>
  <si>
    <t>TestData</t>
  </si>
  <si>
    <t>Expected Results</t>
  </si>
  <si>
    <t>Actual Results</t>
  </si>
  <si>
    <t>Result</t>
  </si>
  <si>
    <t>Note</t>
  </si>
  <si>
    <t>Img</t>
  </si>
  <si>
    <t>Untested</t>
  </si>
  <si>
    <t xml:space="preserve">Test Report </t>
  </si>
  <si>
    <t>Project Name</t>
  </si>
  <si>
    <t>Creator</t>
  </si>
  <si>
    <t>Project Code</t>
  </si>
  <si>
    <t>Reviewer/Approver</t>
  </si>
  <si>
    <t>Document Code</t>
  </si>
  <si>
    <t>Issue Date</t>
  </si>
  <si>
    <t>Notes</t>
  </si>
  <si>
    <t>Module code</t>
  </si>
  <si>
    <t>Number of  test cases</t>
  </si>
  <si>
    <t xml:space="preserve">Tổng </t>
  </si>
  <si>
    <t>Test coverage</t>
  </si>
  <si>
    <t>%</t>
  </si>
  <si>
    <t>Test successful coverage</t>
  </si>
  <si>
    <t>Priority</t>
  </si>
  <si>
    <t>High</t>
  </si>
  <si>
    <t>Medium</t>
  </si>
  <si>
    <t>Low</t>
  </si>
  <si>
    <t>Date1</t>
  </si>
  <si>
    <t>Tester1</t>
  </si>
  <si>
    <t>Fix</t>
  </si>
  <si>
    <t>Test case description</t>
  </si>
  <si>
    <t>Steps</t>
  </si>
  <si>
    <t>Pre-condition</t>
  </si>
  <si>
    <t>Test Type</t>
  </si>
  <si>
    <t>Function test</t>
  </si>
  <si>
    <t>UI test</t>
  </si>
  <si>
    <t>Function  test</t>
  </si>
  <si>
    <t>View detail article</t>
  </si>
  <si>
    <t>Add post</t>
  </si>
  <si>
    <t>Check form of add post</t>
  </si>
  <si>
    <t xml:space="preserve">1. User clicks on profile icon
2. Choose "Add post"
</t>
  </si>
  <si>
    <t>Login guider's account</t>
  </si>
  <si>
    <t>1. Redirects to "Add post" screen
2. Form of add post is showed, including: Location, Category, Price, Title, Video, Picture, Total Hour, Description, Including service, Meeting point, Activities, Why to pick you? fields.
3. Color, position, size is same as the design in SRS.</t>
  </si>
  <si>
    <t xml:space="preserve">UI test </t>
  </si>
  <si>
    <t>Check avaialablity of submit form</t>
  </si>
  <si>
    <t>1. Open "Add post" form
2. When all required fields of Form "Add post" is empty. Button "Submit" is not available .
3. All required field must be filled: 
- Title
-  Price
- Picture
- Total hour
- Description 
- Including services
- Meeting point
- Activities
- Why to pick you</t>
  </si>
  <si>
    <t>Button "Submit" is clickable.</t>
  </si>
  <si>
    <t>Database test</t>
  </si>
  <si>
    <t>Check database when user click on "Submit" button</t>
  </si>
  <si>
    <t>All information of new post is saved into table Post of database.</t>
  </si>
  <si>
    <t>1. Display the message "Price is required field, please input" under field "Price".
2. The post is not created.</t>
  </si>
  <si>
    <t>1. Display the message "Title is required field, please input" under field "Title".
2. The post is not created.</t>
  </si>
  <si>
    <t>1. Display the message "Total hour is required field, please input" under field "Total hour".
2. The post is not created.</t>
  </si>
  <si>
    <t>1. Display the message "Description is required field, please input" under field "Description".
2. The post is not created.</t>
  </si>
  <si>
    <t>1. Display the message "Meeting point is required field, please input" under field "Meeting point".
2. The post is not created.</t>
  </si>
  <si>
    <t>1. Display the message "Activities is required field, please input" under field "Activities".
2. The post is not created.</t>
  </si>
  <si>
    <t>Don’t let field "Titile" of "Add post" form blank</t>
  </si>
  <si>
    <t>Don’t let field "Price" of "Add post" form blank</t>
  </si>
  <si>
    <t>Don’t let field "Total hour" of "Add post" form blank</t>
  </si>
  <si>
    <t>Don’t let field "Description" of "Add post" form blank</t>
  </si>
  <si>
    <t>Don’t let field "Meeting point" of "Add post" form blank</t>
  </si>
  <si>
    <t>Don’t let field "Activities" of "Add post" form blank</t>
  </si>
  <si>
    <t>Validate for field "Video"</t>
  </si>
  <si>
    <t>Don’t let field "Video" of "Add post" form blank</t>
  </si>
  <si>
    <t>1. Open "Add post" form
2. All required field must be filled: 
- Title
-  Price
- Picture
- Total hour
- Including services
- Meeting point
- Why to pick you
- Activities
3. Let "Video" field blank
4. Click on button "Submit".</t>
  </si>
  <si>
    <t>1. Display the message "Video is required field, please input" under field "Video".
2. The post is not created.</t>
  </si>
  <si>
    <t>1. Open "Add post" form
2. All required field must be filled: 
- Title
-  Price
- Picture
- Total hour
-Video
- Including services
- Meeting point
- Why to pick you
3. Let "Activities" field blank
4. Click on button "Submit".</t>
  </si>
  <si>
    <t>1. Open "Add post" form
2. All required field must be filled: 
- Title
-  Price
- Picture
-Video
- Total hour
- Including services
- Activities
- Why to pick you
3. Let "Meeting point" field blank
4. Click on button "Submit".</t>
  </si>
  <si>
    <t>1. Open "Add post" form
2. All required field must be filled: 
- Title
-  Price
- Picture
- Total hour
-Video
- Including services
- Meeting point
- Activities
- Why to pick you
3. Let "Descripton" field blank
4. Click on button "Submit".</t>
  </si>
  <si>
    <t>1. Open "Add post" form
2. All required field must be filled: 
- Title
-  Price
- Picture
- Description 
- Video
- Including services
- Meeting point
- Activities
- Why to pick you
3. Let "Total hour" field blank
4. Click on button "Submit".</t>
  </si>
  <si>
    <t>1. Open "Add post" form
2. All required field must be filled: 
- Title
- Picture
- Total hour
- Description 
- Video
- Including services
- Meeting point
- Activities
- Why to pick you
3. Let "Price" field blank
4. Click on button "Submit".</t>
  </si>
  <si>
    <t>1. Open "Add post" form
2. All required field must be filled: 
-  Price
- Picture
- Total hour
- Description 
- Video
- Including services
- Meeting point
- Activities
- Why to pick you
3. Let "Title" field blank
4. Click on button "Submit".</t>
  </si>
  <si>
    <t>1. Open "Add post" form
2. Input all these field: 
- Title
-  Price
- Picture
- Total hour
- Description 
- Video
- Including services
- Meeting point
- Activities
- Why to pick you
3. Click on button "Submit".</t>
  </si>
  <si>
    <t xml:space="preserve">1. Open "Add post" form
2. Input all these field: 
- Title
-  Price
- Picture
- Total hour
- Description 
- Including services
- Meeting point
- Activities
- Why to pick you
- Video
</t>
  </si>
  <si>
    <t xml:space="preserve"> '-Title : Amazing tour
-  Price  : 12.34
- Picture
- Total hour : 3
- Description : This tour is amazing
- Including services : food, vehicles
- Meeting point : Hoan Kiem
- Activities 
- Why to pick you : This is amazing
- Video : youtube.com/watch?v=ofnJL1txH6Q</t>
  </si>
  <si>
    <t>1. [Display the message "Please enter an url" under field "Video".
2. The post is not created.</t>
  </si>
  <si>
    <t>Validate for field "Price"</t>
  </si>
  <si>
    <t>1. [Display the message "Please enter number only" under field "Price".
2. The post is not created.</t>
  </si>
  <si>
    <t>Validate for field "Total Hour"</t>
  </si>
  <si>
    <t xml:space="preserve"> '-Title : Amazing tour
-  Price  : 12Hd
- Picture
- Total hour : 3
- Description : This tour is amazing
- Including services : food, vehicles
- Meeting point : Hoan Kiem
- Activities 
- Why to pick you : This is amazing
- Video : https://www.youtube.com/watch?v=ofnJL1txH6Q</t>
  </si>
  <si>
    <t xml:space="preserve"> '-Title : Amazing tour
-  Price  : 12.34
- Picture
- Total hour : 23GH
- Description : This tour is amazing
- Including services : food, vehicles
- Meeting point : Hoan Kiem
- Activities 
- Why to pick you : This is amazing
- Video : https://www.youtube.com/watch?v=ofnJL1txH6Q</t>
  </si>
  <si>
    <t xml:space="preserve"> '-Title : Amazing tour
-  Price  : 12
- Picture
- Total hour : 3
- Description : This tour is amazing
- Including services : food, vehicles
- Meeting point : Hoan Kiem
- Activities : + Brief: This is a test
                            + Detail: This is also a test
- Why to pick you : This is amazing
- Video : https://www.youtube.com/watch?v=ofnJL1txH6Q</t>
  </si>
  <si>
    <t xml:space="preserve"> '-Title :
-  Price  : 12
- Picture
- Total hour : 3
- Description : This tour is amazing
- Including services : food, vehicles
- Meeting point : Hoan Kiem
- Activities : + Brief: This is a test
                            + Detail: This is also a test
- Why to pick you : This is amazing
- Video : https://www.youtube.com/watch?v=ofnJL1txH6Q</t>
  </si>
  <si>
    <t xml:space="preserve"> '-Title : Amazing tour
-  Price  :
- Picture
- Total hour : 3
- Description : This tour is amazing
- Including services : food, vehicles
- Meeting point : Hoan Kiem
- Activities : + Brief: This is a test
                            + Detail: This is also a test
- Why to pick you : This is amazing
- Video : https://www.youtube.com/watch?v=ofnJL1txH6Q</t>
  </si>
  <si>
    <t xml:space="preserve"> '-Title : Amazing tour
-  Price  : 12
- Picture
- Total hour :
- Description : This tour is amazing
- Including services : food, vehicles
- Meeting point : Hoan Kiem
- Activities : + Brief: This is a test
                            + Detail: This is also a test
- Why to pick you : This is amazing
- Video : https://www.youtube.com/watch?v=ofnJL1txH6Q</t>
  </si>
  <si>
    <t xml:space="preserve"> '-Title : Amazing tour
-  Price  : 12
- Picture
- Total hour : 3
- Description :
- Including services : food, vehicles
- Meeting point : Hoan Kiem
- Activities : + Brief: This is a test
                            + Detail: This is also a test
- Why to pick you : This is amazing
- Video : https://www.youtube.com/watch?v=ofnJL1txH6Q</t>
  </si>
  <si>
    <t xml:space="preserve"> '-Title : Amazing tour
-  Price  : 12
- Picture
- Total hour : 3
- Description : This tour is amazing
- Including services : food, vehicles
- Meeting point : 
- Activities : + Brief: This is a test
                            + Detail: This is also a test
- Why to pick you : This is amazing
- Video : https://www.youtube.com/watch?v=ofnJL1txH6Q</t>
  </si>
  <si>
    <t xml:space="preserve"> '-Title : Amazing tour
-  Price  : 12
- Picture
- Total hour : 3
- Description : This tour is amazing
- Including services : food, vehicles
- Meeting point : Hoan Kiem
- Activities : 
- Why to pick you : This is amazing
- Video : https://www.youtube.com/watch?v=ofnJL1txH6Q</t>
  </si>
  <si>
    <t xml:space="preserve"> '-Title : Amazing tour
-  Price  : 12
- Picture
- Total hour : 3
- Description : This tour is amazing
- Including services : food, vehicles
- Meeting point : Hoan Kiem
- Activities : + Brief: This is a test
                            + Detail: This is also a test
- Why to pick you : This is amazing
- Video :</t>
  </si>
  <si>
    <t>Check function display of field "Location" of "Add post" form</t>
  </si>
  <si>
    <t>1. Open "Add post" form
2. Click on "Lcation list"</t>
  </si>
  <si>
    <t>1. A list of all location is displayed</t>
  </si>
  <si>
    <t>Check function display of field "Category" of "Add post" form</t>
  </si>
  <si>
    <t>1. Open "Add post" form
2. Click on "Caegory list"</t>
  </si>
  <si>
    <t>1. A list of all category is displayed</t>
  </si>
  <si>
    <t>Check function choose image from computer to upload</t>
  </si>
  <si>
    <t>1. Open "Add post" form
2. Click on "Choose file" button</t>
  </si>
  <si>
    <t>1. A window is display to choose image from yout computer</t>
  </si>
  <si>
    <t xml:space="preserve">Check function choose image from computer </t>
  </si>
  <si>
    <t>Check function choose images from computer to upload</t>
  </si>
  <si>
    <t>1. Open "Add post" form
2. Click on "Choose file" button
3. Choose one image from your computer</t>
  </si>
  <si>
    <t>1. A window is display to choose image from yout computer
2. The picture chosen is expected to shown under field "Picture"</t>
  </si>
  <si>
    <t>1. Open "Add post" form
2. Click on "Choose file" button
3. Choose one image from your computer
4. Click on "Choose file" button
5. Choose one image from your computer</t>
  </si>
  <si>
    <t>1. A window is display to choose image from yout computer
2. 2 pictures chosen are expected to shown under field "Picture"</t>
  </si>
  <si>
    <t>Check function click on button "Add" besides "Including service" field</t>
  </si>
  <si>
    <t>1. Open "Add post" form
2. Click on button "Add" besides "Including service" field.</t>
  </si>
  <si>
    <t>1. Another field is shown under "Including service" field</t>
  </si>
  <si>
    <t>Check function click on button "Add" besides "Why to pick me?" field</t>
  </si>
  <si>
    <t>1. Open "Add post" form
2. Click on button "Add" besides "Why to pick me" field.</t>
  </si>
  <si>
    <t>1. Another field is shown under "Why to pick me" field</t>
  </si>
  <si>
    <t>Check function click on button "Add" besides "Activities" field</t>
  </si>
  <si>
    <t>1. Open "Add post" form
2. Click on button "Add" besides "Activities" field.</t>
  </si>
  <si>
    <t xml:space="preserve">1. Another field is shown under "Activities" field including : "Brief" and "Detail" </t>
  </si>
  <si>
    <t>Edit Post</t>
  </si>
  <si>
    <t>Check layout of "All Guider post" page</t>
  </si>
  <si>
    <t>Check form of edit post</t>
  </si>
  <si>
    <t>1. Redirects to "Edit post" screen
2. Form of edit post is showed, including: Location, Category, Price, Title, Video, Picture, Total Hour, Description, Including service, Meeting point, Activities, Why to pick you? fields.
3. Color, position, size is same as the design in SRS.</t>
  </si>
  <si>
    <t>Don’t let field "Titile" of "Edit post" form blank</t>
  </si>
  <si>
    <t>1. Redirects to "Edit post" screen
2. All posts of one guider is showed.
3. Color, position, size is same as the design in SRS.</t>
  </si>
  <si>
    <t>Don’t let field "Price" of "Edit post" form blank</t>
  </si>
  <si>
    <t>Don’t let field "Total hour" of "Edit post" form blank</t>
  </si>
  <si>
    <t>Don’t let field "Description" of "Edit post" form blank</t>
  </si>
  <si>
    <t>Don’t let field "Meeting point" of "Edit post" form blank</t>
  </si>
  <si>
    <t>Don’t let field "Activities" of "Edit post" form blank</t>
  </si>
  <si>
    <t>Don’t let field "Video" of "Edit post" form blank</t>
  </si>
  <si>
    <t>Check function display of field "Location" of "Edit post" form</t>
  </si>
  <si>
    <t>Check function display of field "Category" of "Edit post" form</t>
  </si>
  <si>
    <t xml:space="preserve">1. User clicks on profile icon
2. Choose "Manage Post"
</t>
  </si>
  <si>
    <t xml:space="preserve">1. User clicks on profile icon
2. Choose "Manage post"
3. Choose one post then click on the post
</t>
  </si>
  <si>
    <t>1. Display the message "Price is required field, please input" under field "Price".
2. The post is not edited.</t>
  </si>
  <si>
    <t>1. Display the message "Total hour is required field, please input" under field "Total hour".
2. The post is not edited.</t>
  </si>
  <si>
    <t>1. Display the message "Description is required field, please input" under field "Description".
2. The post is not edited.</t>
  </si>
  <si>
    <t>1. Display the message "Meeting point is required field, please input" under field "Meeting point".
2. The post is not edited.</t>
  </si>
  <si>
    <t>1. Display the message "Activities is required field, please input" under field "Activities".
2. The post is not edited.</t>
  </si>
  <si>
    <t>1. Display the message "Video is required field, please input" under field "Video".
2. The post is not edited.</t>
  </si>
  <si>
    <t>1. [Display the message "Please enter an url" under field "Video".
2. The post is not edited.</t>
  </si>
  <si>
    <t>1. User clicks on profile icon
2. Choose "Manage post"
3. Choose one post then click on the post
4. Let "Title" field blank
5. Click on button "Submit".</t>
  </si>
  <si>
    <t>1. All the field is supposed to displayed with information of the post
2. Display the message "Title is required field, please input" under field "Title".
3. The post is not edited.</t>
  </si>
  <si>
    <t>1. User clicks on profile icon
2. Choose "Manage post"
3. Choose one post then click on the post
4. Let "Price" field blank
5. Click on button "Submit".</t>
  </si>
  <si>
    <t>1. User clicks on profile icon
2. Choose "Manage post"
3. Choose one post then click on the post
4. Let "Total" field blank
5. Click on button "Submit".</t>
  </si>
  <si>
    <t>1. User clicks on profile icon
2. Choose "Manage post"
3. Choose one post then click on the post
4. Let "Description" field blank
5. Click on button "Submit".</t>
  </si>
  <si>
    <t>1. User clicks on profile icon
2. Choose "Manage post"
3. Choose one post then click on the post
4. Let "Meeting point" field blank
5. Click on button "Submit".</t>
  </si>
  <si>
    <t>1. User clicks on profile icon
2. Choose "Manage post"
3. Choose one post then click on the post
4. Let "Activities" field blank
5. Click on button "Submit".</t>
  </si>
  <si>
    <t>1. User clicks on profile icon
2. Choose "Manage post"
3. Choose one post then click on the post
4. Let "Video" field blank
5. Click on button "Submit".</t>
  </si>
  <si>
    <t>1. User clicks on profile icon
2. Choose "Manage post"
3. Choose one post then click on the post
4. Update "Video" field with non-url link
5. Click on button "Submit".</t>
  </si>
  <si>
    <t>1. User clicks on profile icon
2. Choose "Manage post"
3. Choose one post then click on the post
4. Update "Price" field with text
5. Click on button "Submit".</t>
  </si>
  <si>
    <t>1. User clicks on profile icon
2. Choose "Manage post"
3. Choose one post then click on the post
4. Update "Total hour" field with text
5. Click on button "Submit".</t>
  </si>
  <si>
    <t>1. User clicks on profile icon
2. Choose "Manage post"
3. Choose one post then click on the post
4. Click on "Location list"</t>
  </si>
  <si>
    <t>1. User clicks on profile icon
2. Choose "Manage post"
3. Choose one post then click on the post
4. Click on "Caegory list"</t>
  </si>
  <si>
    <t>1. User clicks on profile icon
2. Choose "Manage post"
3. Choose one post then click on the post
4. Click on "Choose file" button</t>
  </si>
  <si>
    <t>1. User clicks on profile icon
2. Choose "Manage post"
3. Choose one post then click on the post
4. Click on "Choose file" button
5. Choose one image from your computer</t>
  </si>
  <si>
    <t>1. User clicks on profile icon
2. Choose "Manage post"
3. Choose one post then click on the post
4. Click on "Choose file" button
5. Choose one image from your computer
6. Click on "Choose file" button
7. Choose one image from your computer</t>
  </si>
  <si>
    <t>1. User clicks on profile icon
2. Choose "Manage post"
3. Choose one post then click on the post
4. Click on button "Add" besides "Including service" field.</t>
  </si>
  <si>
    <t>1. User clicks on profile icon
2. Choose "Manage post"
3. Choose one post then click on the post
4. Click on button "Add" besides "Why to pick me" field.</t>
  </si>
  <si>
    <t>1. User clicks on profile icon
2. Choose "Manage post"
3. Choose one post then click on the post
4. Click on button "Add" besides "Activities" field.</t>
  </si>
  <si>
    <t>Validate for field "Total Hour" with negative integer</t>
  </si>
  <si>
    <t>1. User clicks on profile icon
2. Choose "Manage post"
3. Choose one post then click on the post
4. Update "Total hour" field with negative integer
5. Click on button "Submit".</t>
  </si>
  <si>
    <t xml:space="preserve"> '-Title : Amazing tour
-  Price  : 12.34
- Picture
- Total hour : -13
- Description : This tour is amazing
- Including services : food, vehicles
- Meeting point : Hoan Kiem
- Activities 
- Why to pick you : This is amazing
- Video : https://www.youtube.com/watch?v=ofnJL1txH6Q</t>
  </si>
  <si>
    <t>1. Display the message "Please enter integer number bigger than 0" under field "Total hour".
2. The post is not edited.</t>
  </si>
  <si>
    <t>1. [Display the message "Please enter integer number bigger than 0 under field" Total hour.
2. The post is not edited.</t>
  </si>
  <si>
    <t>Validate for field "Total Hour" with 0</t>
  </si>
  <si>
    <t xml:space="preserve"> '-Title : Amazing tour
-  Price  : 12.34
- Picture
- Total hour : 0
- Description : This tour is amazing
- Including services : food, vehicles
- Meeting point : Hoan Kiem
- Activities 
- Why to pick you : This is amazing
- Video : https://www.youtube.com/watch?v=ofnJL1txH6Q</t>
  </si>
  <si>
    <t>Validate for field "Price" with text</t>
  </si>
  <si>
    <t>Validate for field "Total Hour" with text</t>
  </si>
  <si>
    <t>Validate for field "Price" with negative float</t>
  </si>
  <si>
    <t>1. User clicks on profile icon
2. Choose "Manage post"
3. Choose one post then click on the post
4. Update "Price" field with negative float
5. Click on button "Submit".</t>
  </si>
  <si>
    <t xml:space="preserve"> '-Title : Amazing tour
-  Price  : -12,3
- Picture
- Total hour : 3
- Description : This tour is amazing
- Including services : food, vehicles
- Meeting point : Hoan Kiem
- Activities 
- Why to pick you : This is amazing
- Video : https://www.youtube.com/watch?v=ofnJL1txH6Q</t>
  </si>
  <si>
    <t>1. [Display the message "Please enter float number bigger than 0 only" under field "Price".
2. The post is not edited.</t>
  </si>
  <si>
    <t>Validate for field "Price" with 0</t>
  </si>
  <si>
    <t>1. User clicks on profile icon
2. Choose "Manage post"
3. Choose one post then click on the post
4. Update "Price" field with 0
5. Click on button "Submit".</t>
  </si>
  <si>
    <t xml:space="preserve"> '-Title : Amazing tour
-  Price  : 0
- Picture
- Total hour : 3
- Description : This tour is amazing
- Including services : food, vehicles
- Meeting point : Hoan Kiem
- Activities 
- Why to pick you : This is amazing
- Video : https://www.youtube.com/watch?v=ofnJL1txH6Q</t>
  </si>
  <si>
    <t>Check display of "Title" field of "edit post" form</t>
  </si>
  <si>
    <t xml:space="preserve">1. It should be displayed with title of the post. </t>
  </si>
  <si>
    <t>Check display of "Price" field of "edit post" form</t>
  </si>
  <si>
    <t xml:space="preserve">1. It should be displayed with Price of the post. </t>
  </si>
  <si>
    <t>Check display of "Total Hour" field of "edit post" form</t>
  </si>
  <si>
    <t xml:space="preserve">1. It should be displayed with duration of the post. </t>
  </si>
  <si>
    <t>Check display of "Description" field of "edit post" form</t>
  </si>
  <si>
    <t xml:space="preserve">1. It should be displayed with description of the post. </t>
  </si>
  <si>
    <t>Check display of "Why to pick you?" field of "edit post" form</t>
  </si>
  <si>
    <t xml:space="preserve">1. It should be displayed with Why to pick you? of the post. </t>
  </si>
  <si>
    <t>Check display of "Activities" field of "edit post" form</t>
  </si>
  <si>
    <t xml:space="preserve">1. It should be displayed with Activities of the post. </t>
  </si>
  <si>
    <t>Check display of "Video" field of "edit post" form</t>
  </si>
  <si>
    <t xml:space="preserve">1. It should be displayed with video url of the post. </t>
  </si>
  <si>
    <t>Check display of "Inlcuding services" field of "edit post" form</t>
  </si>
  <si>
    <t xml:space="preserve">1. It should be displayed with Including services of the post. </t>
  </si>
  <si>
    <t>Check display of "Picture" field of "edit post" form</t>
  </si>
  <si>
    <t>1. It should be displayed with all images related to the post</t>
  </si>
  <si>
    <t>Check function when user click on submit after input all validated fields into the edit form</t>
  </si>
  <si>
    <t xml:space="preserve">1. User clicks on profile icon
2. Choose "Manage post"
3. Choose one post then click on the post
4. Input all validated field into edit form
</t>
  </si>
  <si>
    <t xml:space="preserve"> '-Title : Amazing tour 2
-  Price  : 12
- Picture
- Total hour : 10
- Description : This tour is amazing
- Including services : food, vehicles
- Meeting point : Hoan Kiem
- Activities 
- Why to pick you : This is amazing
- Video : https://www.youtube.com/watch?v=ofnJL1txH6Q</t>
  </si>
  <si>
    <t>1. A pop up appear to inform to user that the post is updated successfully.</t>
  </si>
  <si>
    <t>Manage booking</t>
  </si>
  <si>
    <t>Check layout of "Manage booking" page</t>
  </si>
  <si>
    <t>1. User clicks on "Booking" on navigation bar</t>
  </si>
  <si>
    <t>Login guider account</t>
  </si>
  <si>
    <t>1. Redirects to "Manange booking" screen.
2. Detail of booking is shown, includes: wating booking, ongoing booking, finished booking, canceled booking, table to show 
3. Color, position, size is same as the design in SRS.</t>
  </si>
  <si>
    <t>1. User clicks on "Booking" on navigation bar
2. User choose "Waiting"</t>
  </si>
  <si>
    <t xml:space="preserve">1. Display a table of all unconfirmed booking. 
</t>
  </si>
  <si>
    <t>1. User clicks on "Booking" on navigation bar
2. User choose "Ongoing"</t>
  </si>
  <si>
    <t xml:space="preserve">1. Display a table of all confirmed booking. 
</t>
  </si>
  <si>
    <t>1. User clicks on "Booking" on navigation bar
2. User choose "Finished"</t>
  </si>
  <si>
    <t xml:space="preserve">1. Display a table of all finished tour. 
</t>
  </si>
  <si>
    <t>1. User clicks on "Booking" on navigation bar
2. User choose "Canceled"</t>
  </si>
  <si>
    <t xml:space="preserve">1. Display a table of all canceled booking. 
</t>
  </si>
  <si>
    <t xml:space="preserve">Check function when user clicks on "Waiting" </t>
  </si>
  <si>
    <t xml:space="preserve">Check function when user clicks on "Ongoing" </t>
  </si>
  <si>
    <t xml:space="preserve">Check function when user clicks on "Finished" </t>
  </si>
  <si>
    <t xml:space="preserve">Check function when user clicks on "Canceled" </t>
  </si>
  <si>
    <t>Check display when user clicks on "Waiting"</t>
  </si>
  <si>
    <t>Check display when user clicks on "Ongoing"</t>
  </si>
  <si>
    <t>Check display when user clicks on "Finished"</t>
  </si>
  <si>
    <t>1. User clicks on "Booking" on navigation bar
2. User choose "Canceled", "Finished", "Waiting" or "Ongoing"</t>
  </si>
  <si>
    <t>1. It should be displayed start time  of the booking.</t>
  </si>
  <si>
    <t>1. It should be displayed title of the post and it links to detail post</t>
  </si>
  <si>
    <t>1. It should be displayed end time of the booking.</t>
  </si>
  <si>
    <t xml:space="preserve">Check display of "Start time" column </t>
  </si>
  <si>
    <t xml:space="preserve">Check display of "End time" column </t>
  </si>
  <si>
    <t xml:space="preserve">Check display of "Post" column </t>
  </si>
  <si>
    <t xml:space="preserve">Check display of "Adult quantity" column </t>
  </si>
  <si>
    <t>1. It should be displayed number of adult quantity of the booking</t>
  </si>
  <si>
    <t xml:space="preserve">Check display of "Child quantity" column </t>
  </si>
  <si>
    <t>1. It should be displayed number of child of the booking</t>
  </si>
  <si>
    <t xml:space="preserve">Check display of "Price" column </t>
  </si>
  <si>
    <t>1. It should be displayed price of the booking.</t>
  </si>
  <si>
    <t>Check display of Action column when user click on "Waiting"</t>
  </si>
  <si>
    <t>1. Iit should be displayed two button : "Accept" and "Refuse".</t>
  </si>
  <si>
    <t>Check display of Action column when user click on "Ongoing"</t>
  </si>
  <si>
    <t>1. Iit should be displayed two button : "Cancel".</t>
  </si>
  <si>
    <t xml:space="preserve">Check function when user clicks on butotn "Accept" in "Waiting" </t>
  </si>
  <si>
    <t xml:space="preserve">1. The book in Waiting list is disappeard.
2. "Ongoing" list have a new booking that user just accepted.
</t>
  </si>
  <si>
    <t xml:space="preserve">Check function when user clicks on butotn "Refuse" in "Waiting" </t>
  </si>
  <si>
    <t xml:space="preserve">Check function when user clicks on butotn "Cancel" in "Ongoing" </t>
  </si>
  <si>
    <t xml:space="preserve">1. The booking in Waiting list is disappeard.
2. "Canceled" list have a new booking that user just accepted.
</t>
  </si>
  <si>
    <t xml:space="preserve">1. The booking in Waiting list is disappeard.
2. "Ongoing" list have a new booking that user just accepted.
</t>
  </si>
  <si>
    <t xml:space="preserve">1. The booking in "Ongoing"  list is disappeard.
2. "Canceled" list have a new booking that user just accepted.
</t>
  </si>
  <si>
    <t>1. Redirect to detail post.</t>
  </si>
  <si>
    <t xml:space="preserve">Check function when user clicks on "Post" </t>
  </si>
  <si>
    <t>Check display of "Traveler" column</t>
  </si>
  <si>
    <t>1. It should be displayed traveler name of the booking.</t>
  </si>
  <si>
    <t xml:space="preserve">Check function when user clicks on "Traveler" in "Finished" </t>
  </si>
  <si>
    <t>1. User clicks on "Booking" on navigation bar
2. User choose  "Finished"</t>
  </si>
  <si>
    <t>1. Redirect to profile of traveler to write review.</t>
  </si>
  <si>
    <t xml:space="preserve">1. User clicks on profile icon
2. Choose "Edit profile"
</t>
  </si>
  <si>
    <t>Check layout of "Edit profilet" page</t>
  </si>
  <si>
    <t>1. Redirects to "Edit profile" screen
2. Form of add post is showed, including: profile picture, First Name, Last name, gender, phone, date of birth, where do you live?, language, Description, Your passion, babbit, favorite. .
3. Color, position, size is same as the design in SRS.</t>
  </si>
  <si>
    <t>Check display of "First Name" field of "edit profile" form</t>
  </si>
  <si>
    <t>Check display of "Last Name" field of "edit profile" form</t>
  </si>
  <si>
    <t>Check display of "gender" field of "edit profile" form</t>
  </si>
  <si>
    <t>Check display of "phone" field of "edit profile" form</t>
  </si>
  <si>
    <t>1. It should be displayed with first name of Guider and editale</t>
  </si>
  <si>
    <t>1. It should be displayed with last name of Guider and editale.</t>
  </si>
  <si>
    <t>1. It should be displayed with gender of Guider and editale.</t>
  </si>
  <si>
    <t>Check display of "date of birth" field of "edit profile" form</t>
  </si>
  <si>
    <t>Check display of "language" field of "edit profile" form</t>
  </si>
  <si>
    <t>Check display of "Description" field of "edit profile" form</t>
  </si>
  <si>
    <t>Check display of "Your passion" field of "edit profile" form</t>
  </si>
  <si>
    <t>Check display of "where do you live?" field of "edit profile" form</t>
  </si>
  <si>
    <t>1. It should be displayed with location of Guider and editale.</t>
  </si>
  <si>
    <t>1. It should be displayed with passion of Guider and editale.</t>
  </si>
  <si>
    <t>1. It should be displayed with description of Guider and editale.</t>
  </si>
  <si>
    <t>1. It should be displayed with language of Guider and editale.</t>
  </si>
  <si>
    <t>1. It should be displayed with date of birth of Guider and editale.</t>
  </si>
  <si>
    <t>1. It should be displayed with phone number of Guider and editale.</t>
  </si>
  <si>
    <t>Check function when user click on "Save your profile"</t>
  </si>
  <si>
    <t xml:space="preserve">1. User clicks on profile icon
2. Choose "Edit profile"
3. Update profile information
4. Click on "Save your profile" 
</t>
  </si>
  <si>
    <t>Check display of profile picture of "edit profile" form</t>
  </si>
  <si>
    <t>1. It should be displayed with profile picture of Guider and editale.</t>
  </si>
  <si>
    <t>Check function when user click on profile picture</t>
  </si>
  <si>
    <t>1. A pop up shows up to inform guider that their profile have been updated successfully.
2. Guider profile is updated into database</t>
  </si>
  <si>
    <t>1.A window is shown so that user can choose a picture from thieir computer
2. Update profile picture with the picture user chose.</t>
  </si>
  <si>
    <t xml:space="preserve"> First name : Dung
Last name : Nguyen
Gender: Male
Phone: 0823872782
Date of birth: 06-02-1998
language: English, Japanese
Description: this is a description
Your passion: This is  apassion
Where do you live? : Ha noi.</t>
  </si>
  <si>
    <t xml:space="preserve">1. User clicks on profile icon
2. Choose "Edit profile"
3. Click on profile picture
</t>
  </si>
  <si>
    <t>Check function when user choose multiple language</t>
  </si>
  <si>
    <t xml:space="preserve">1. User clicks on profile icon
2. Choose "Edit profile"
3. Choose language English and Japanese in Language section
</t>
  </si>
  <si>
    <t>1.English and Japanese is ticked.</t>
  </si>
  <si>
    <t>Change password</t>
  </si>
  <si>
    <t>Check layout of "Change password" page</t>
  </si>
  <si>
    <t>1. Redirects to "Edit profile" screen
2. Form of "Change passwor" is showed, including: old password, new password, Confirm new password.
3. Color, position, size is same as the design in SRS.</t>
  </si>
  <si>
    <t>Check avaialablity of Change password button</t>
  </si>
  <si>
    <t xml:space="preserve">1. User clicks on profile icon
2. Choose "Change password"
</t>
  </si>
  <si>
    <t>1. User clicks on profile icon
2. Choose "Change password"
3. Input old password, new password, confirm new password.</t>
  </si>
  <si>
    <t>Button "Change password" is clickable.</t>
  </si>
  <si>
    <t>Check function when user input wrong old password</t>
  </si>
  <si>
    <t>- Old password: 123123 ( true password)
- New password: 123@123a
- Confirm new password: 123@123a</t>
  </si>
  <si>
    <t>- Old password: 12312312 ( wrong password).
- New password: 123@123a
- Confirm new password: 123@123a</t>
  </si>
  <si>
    <t>1. User clicks on profile icon
2. Choose "Change password"
3. Input old password, new password, confirm new password.
4. Click on "Change password".</t>
  </si>
  <si>
    <t>Check function when user left old password blank</t>
  </si>
  <si>
    <t>1. User clicks on profile icon
2. Choose "Change password"
3. Input new password, confirm new password.
4. Click on "Change password".</t>
  </si>
  <si>
    <t>- Old password:
- New password: 123@123a
- Confirm new password: 123@123a</t>
  </si>
  <si>
    <t>1. Display error message: "The old password is not correct".
2. The password is not changed.</t>
  </si>
  <si>
    <t>1. Display error message: "Please input old password".
2. The password is not changed.</t>
  </si>
  <si>
    <t>Check function when user left new password blank</t>
  </si>
  <si>
    <t>1. User clicks on profile icon
2. Choose "Change password"
3. Input old password, confirm new password.
4. Click on "Change password".</t>
  </si>
  <si>
    <t>- Old password: 12312312 ( wrong password).
- Confirm new password: 123@123a</t>
  </si>
  <si>
    <t>1. Display error message: "Please input new password".
2. The password is not changed.</t>
  </si>
  <si>
    <t>Check function when user left confirm new password blank</t>
  </si>
  <si>
    <t>1. User clicks on profile icon
2. Choose "Change password"
3. Input old password, new password.
4. Click on "Change password".</t>
  </si>
  <si>
    <t>- Old password: 12312312 ( wrong password).
- New password: 123@123a
- Confirm new password:</t>
  </si>
  <si>
    <t>1. Display error message: "Please input confirm new password".
2. The password is not changed.</t>
  </si>
  <si>
    <t>Check function when user input new password different from "confirm new password"</t>
  </si>
  <si>
    <t>- Old password: 12312312 ( wrong password).
- New password: 123@123a
- Confirm new password: 123123@</t>
  </si>
  <si>
    <t>1. Display error message: "New password is not matched with each other".
2. The password is not changed.</t>
  </si>
  <si>
    <t xml:space="preserve">1. A pop up shows up to inform user that the password is changed.
2. The password is changed. </t>
  </si>
  <si>
    <t>Check function when user input right old password and new password is the same with confirm new password.</t>
  </si>
  <si>
    <t xml:space="preserve">1. User clicks on profile icon
2. Choose "Your income"
</t>
  </si>
  <si>
    <t>1. Redirects to "Your income" screen
2. Form of "Change passwor" is showed, including: chart showing income.
3. Color, position, size is same as the design in SRS.</t>
  </si>
  <si>
    <t>Check display of "Your income" page.</t>
  </si>
  <si>
    <t>Check layout of "Your income" page.</t>
  </si>
  <si>
    <t>1. Display the income that user has made in a mount of time.</t>
  </si>
  <si>
    <t>Show income</t>
  </si>
  <si>
    <t>Forgot password</t>
  </si>
  <si>
    <t>Check layout of "forgot password" form</t>
  </si>
  <si>
    <t xml:space="preserve">1. Click on "Log in" button.
2. Press on "Fotgot password" button.
</t>
  </si>
  <si>
    <t>1. Redirects to forgot password screen.
2.  Including: a field, send button.
3. Color, position, size is same as the design in SRS.</t>
  </si>
  <si>
    <t>Check display of a field to input email of user.</t>
  </si>
  <si>
    <t xml:space="preserve">1. Click on "Log in" button.
2. Press on "Fotgot password" button.
</t>
  </si>
  <si>
    <t>1.The field can be editable.</t>
  </si>
  <si>
    <t>1. The button is clickable.</t>
  </si>
  <si>
    <t>Check availability of butotn "Send".</t>
  </si>
  <si>
    <t>Check fucntion when user clicks on button "Send".</t>
  </si>
  <si>
    <t xml:space="preserve">1. An email is sent to the email with the new password. </t>
  </si>
  <si>
    <t xml:space="preserve">1. Click on "Log in" button.
2. Press on "Fotgot password" button.
3. Input a password.
4. Click on "Send" button
</t>
  </si>
  <si>
    <t>Check function when user clicks on button with blank email field.</t>
  </si>
  <si>
    <t xml:space="preserve">1. Click on "Log in" button.
2. Press on "Fotgot password" button.
3. Left email field blank.
4. Click on "Send" button
</t>
  </si>
  <si>
    <t xml:space="preserve">1. Display error message: "This email field is required". 
2. Don’t send new password to the the email. </t>
  </si>
  <si>
    <t>1.Open web</t>
  </si>
  <si>
    <t>1. Input area and button search as the design in SRS
2. Color, position, size is same as the design in SRS.</t>
  </si>
  <si>
    <t>Search</t>
  </si>
  <si>
    <t>Search Guider name</t>
  </si>
  <si>
    <t>Guider name Jacky has a email is Jacky@gmail.com</t>
  </si>
  <si>
    <t>email: Jacky@gmail.com</t>
  </si>
  <si>
    <t xml:space="preserve">email: </t>
  </si>
  <si>
    <t>Check function when user clicks on button with wrong email field.</t>
  </si>
  <si>
    <t>email: Jacky1234@gmail.com</t>
  </si>
  <si>
    <t xml:space="preserve">1. Display error message: "The email is not correct". 
2. Don’t send new password to the the email. </t>
  </si>
  <si>
    <t>1. Redirect to search result screen
2. A list of guider name is listed below.</t>
  </si>
  <si>
    <t>Search for ''He"</t>
  </si>
  <si>
    <t>Search for ''Ha</t>
  </si>
  <si>
    <t>Check layout of search bar</t>
  </si>
  <si>
    <t>Check layout of result screen</t>
  </si>
  <si>
    <t>1. Redirect to search result screen.
2. Color, position, size is same as the design in SRS.</t>
  </si>
  <si>
    <t>1. Redirect to search result screen
2. A list of post related to Ha location is listed below.</t>
  </si>
  <si>
    <t>Search Post  by location name</t>
  </si>
  <si>
    <t>Search Post  by location name with key word is null</t>
  </si>
  <si>
    <t>1. Open web
2. Click on search icon on the side of the search bar
3. Choose Location
4. Click on "Search" button</t>
  </si>
  <si>
    <t>1. Open web
2. Click on search icon on the side of the search bar
3. Choose Guider
4. Input Guider key word into the search bar.
5. Click on "Search" button</t>
  </si>
  <si>
    <t>1.Open web
2. Insert search key into search bar
3. Click on "Search" button</t>
  </si>
  <si>
    <t>1. Open web
2. Click on search icon on the side of the search bar
3. Choose Location
4. Input Location key word name into the search bar.
5. Click on "Search" button</t>
  </si>
  <si>
    <t>Search for ''"</t>
  </si>
  <si>
    <t>1. Redirect to search result screen
2. A message "Nothing is found" is shown to user.</t>
  </si>
  <si>
    <t>Search Guider name with key word is null</t>
  </si>
  <si>
    <t>1. Open web
2. Click on search icon on the side of the search bar
3. Choose Guider
4. Click on "Search" button</t>
  </si>
  <si>
    <t>Check layout of all post by one  category screen</t>
  </si>
  <si>
    <t xml:space="preserve">1. Open web
2. Go to home page
3. Click on Food tour category under The category </t>
  </si>
  <si>
    <t>1. Redirect to all  post of category screen
2. Color, position, size is same as the design in SRS.</t>
  </si>
  <si>
    <t>1. Redirect to all  post of category Food tour.
2. The list of post realted to food tour is listed below.</t>
  </si>
  <si>
    <t>Check fucntion when user click on a category</t>
  </si>
  <si>
    <t>View</t>
  </si>
  <si>
    <t>Check layout of Home page</t>
  </si>
  <si>
    <t>Check function when user click on a guider</t>
  </si>
  <si>
    <t>1.Open web
3. Click on a guider profile</t>
  </si>
  <si>
    <t>Check function when user click on a Post</t>
  </si>
  <si>
    <t>1.Open web
3. Click on a post</t>
  </si>
  <si>
    <t>1.Redirect to post detail screen
2. The page is shown with all information of the post.</t>
  </si>
  <si>
    <t>1.Redirect to guider detail screen
2. The page is shown with all information of the guider. Including infor and list of guider post</t>
  </si>
  <si>
    <t>1. Redirect to home page of the web
2. Homepage is shown including: navigation bar, the background slide imge, search bar, the category, top post, top guide rby rate, top guider by contribute
2. Color, position, size is same as the design in SRS.</t>
  </si>
  <si>
    <t>Check display of nav bar</t>
  </si>
  <si>
    <t>1. nav bar is shown with a search bar, Booking button, message button, guider profile</t>
  </si>
  <si>
    <t>Check function when user click on guider profile icon</t>
  </si>
  <si>
    <t>1. Open web
2. Click on profile guider icon</t>
  </si>
  <si>
    <t>1. A drop down show up including : Edit profile button, Add post button, Manage post button, Change password button, Log out button.</t>
  </si>
  <si>
    <t>Check display of  background image slide</t>
  </si>
  <si>
    <t>1.the slide changes image after each 5 seconds.
In the center of the slide it has a search bar.</t>
  </si>
  <si>
    <t>Check display of  category</t>
  </si>
  <si>
    <t>1.All the category of the web is shown in a format of a slide.</t>
  </si>
  <si>
    <t>Check display of  Top post</t>
  </si>
  <si>
    <t>1.6 highest  rating post will be shown here.</t>
  </si>
  <si>
    <t>Check display of  Top guider by rate</t>
  </si>
  <si>
    <t>1.6 highest  rating guider will be shown here.</t>
  </si>
  <si>
    <t>Check display of  Top guider by contribute</t>
  </si>
  <si>
    <t>1.6 highest  contributing point guider will be shown here.</t>
  </si>
  <si>
    <t>Check display of  Post detail</t>
  </si>
  <si>
    <t>1.All post information is displayed.
2. All post is from the same guider will be shown below.</t>
  </si>
  <si>
    <t>Check display of log in form</t>
  </si>
  <si>
    <t>1.Open web
2. Click on Login button on navigation bar</t>
  </si>
  <si>
    <t>1. User open web
2. Click on button [Log in]</t>
  </si>
  <si>
    <t>DangNG</t>
  </si>
  <si>
    <t>Check display checkbox [ Guider] on form log in</t>
  </si>
  <si>
    <t>Check display textbox [Username] on form log in</t>
  </si>
  <si>
    <t>Check display textbox [Password] on form login</t>
  </si>
  <si>
    <t>Check display label [Forgot password]</t>
  </si>
  <si>
    <t>Check display button [Join Withlocals]</t>
  </si>
  <si>
    <t>Check display when textbox [User name] is empty</t>
  </si>
  <si>
    <t>Check display when textbox [Password] is empty</t>
  </si>
  <si>
    <t>Check display when username or password wrong</t>
  </si>
  <si>
    <t>1. User open web
2. Click on button [Log in]
3.Select role [Guider]                                          
4. Click on button [Join Withlocals]</t>
  </si>
  <si>
    <t>1. User open web
2. Click on button [Log in]    
3.Select role [Guider]                                      
4. Click on button [Join Withlocals]</t>
  </si>
  <si>
    <t>1. User open web
2. Click on button [Log in]     
3.Select role [Guider]                                     
4. Click on button [Join Withlocals]</t>
  </si>
  <si>
    <t>1. User open web
2. Click on button [Log in]
3.Select role [Guider]                                          
4. Click on label [Forgot password]</t>
  </si>
  <si>
    <t>Account : dungnd exists</t>
  </si>
  <si>
    <t>1.Redirect to Home page</t>
  </si>
  <si>
    <t>1. Display error message [Username or password is not correct ]  [Username]</t>
  </si>
  <si>
    <t>1. Display erroe message [Password consists of 8 character or more] under textbox [Password]</t>
  </si>
  <si>
    <t>1. Display error password [Username is empty, input your user name] under textbox [User name]</t>
  </si>
  <si>
    <t>1. Button [Join Withlocals] display under textbox [Password]</t>
  </si>
  <si>
    <t>1. Label [Forgot password] display under textbox [Password]</t>
  </si>
  <si>
    <t>1. Textbox [Password] display under textbox [Username]</t>
  </si>
  <si>
    <t>1. Textbox [Username] display under checkbox [Traveler, Guider]</t>
  </si>
  <si>
    <t>1. Checkbox [Traveler, Guider] display at the middle of form log in</t>
  </si>
  <si>
    <t>1.Open Login form
2. Log in form  is shown including: User name field, password field, Login button.
1. Color, position, size is same as the design in SRS.</t>
  </si>
  <si>
    <t>1. Display form [Forgot password] and form login hide</t>
  </si>
  <si>
    <t>username :
password: 123@123</t>
  </si>
  <si>
    <t>username: dungnd
password:</t>
  </si>
  <si>
    <t>username: dungnder
password: ksdm</t>
  </si>
  <si>
    <t>username: dungnd
password:123@123</t>
  </si>
  <si>
    <t>Check function when sign up success</t>
  </si>
  <si>
    <t>Check fucntion when click on label [Forgot password]</t>
  </si>
  <si>
    <t>Check function when user click on "Logout" button</t>
  </si>
  <si>
    <t>already login</t>
  </si>
  <si>
    <t>1. User open web
2. User login
3.Redirect to home page                                   
4. Click on label [Logout]</t>
  </si>
  <si>
    <t>1. Log out from the page</t>
  </si>
  <si>
    <t>DungND</t>
  </si>
  <si>
    <t>20/11/2019</t>
  </si>
  <si>
    <t>View detail of one post</t>
  </si>
  <si>
    <t>Check diplay of box shadow left</t>
  </si>
  <si>
    <t>1. User open web
2. Click on post</t>
  </si>
  <si>
    <t xml:space="preserve">1. Redirect to Post Page             2. Display box shadow left with information of guider                                       </t>
  </si>
  <si>
    <t>Check display name of guider</t>
  </si>
  <si>
    <t xml:space="preserve">1. Redirect to Post Page             2. Display name of guider                                     </t>
  </si>
  <si>
    <t xml:space="preserve">Check display star of review </t>
  </si>
  <si>
    <t xml:space="preserve">1. Redirect to Post Page             2. Display star of review                                      </t>
  </si>
  <si>
    <t>Check display location of guider</t>
  </si>
  <si>
    <t xml:space="preserve">1. Redirect to Post Page             2. Display location of guider                                     </t>
  </si>
  <si>
    <t>Check display guider passions</t>
  </si>
  <si>
    <t xml:space="preserve">1. Redirect to Post Page             2. Display guider passions                                      </t>
  </si>
  <si>
    <t>Check display verified</t>
  </si>
  <si>
    <t xml:space="preserve">1. Redirect to Post Page             2. Display verified                                     </t>
  </si>
  <si>
    <t>Check display button "Come and join me"</t>
  </si>
  <si>
    <t xml:space="preserve">1. Redirect to Post Page             2. Display button "Come and join me"                                     </t>
  </si>
  <si>
    <t xml:space="preserve">Check display name of post </t>
  </si>
  <si>
    <t>1. Redirect to Post Page            2. Display name of each post</t>
  </si>
  <si>
    <t>Check display description of  post</t>
  </si>
  <si>
    <t>1. Redirect to Post Page            2. Display description of each post</t>
  </si>
  <si>
    <t xml:space="preserve">Check display meeting location, type of trip, time, information trip </t>
  </si>
  <si>
    <t xml:space="preserve">1. Redirect to Post Page             2. Display meeting location, type of trip, time, information trip                                       </t>
  </si>
  <si>
    <t>Check display video of each post</t>
  </si>
  <si>
    <t>1. Redirect to Post Page            2. Display video on post</t>
  </si>
  <si>
    <t>Check display review of post</t>
  </si>
  <si>
    <t xml:space="preserve">1. Redirect to Post Page             2. Display all review of that post and star view                                </t>
  </si>
  <si>
    <t>Check display icon heart</t>
  </si>
  <si>
    <t xml:space="preserve">1. Redirect to Post Page             2. Display icon heart behind video of post                             </t>
  </si>
  <si>
    <t>Check function when click on button "Come and join me"</t>
  </si>
  <si>
    <t>1. User open web
2. Click on post                                                                             3. Click on button "Come and join me"</t>
  </si>
  <si>
    <t xml:space="preserve">1. Redirect to Post Page             2. Redirect to Chat Page and chat with that guider                        </t>
  </si>
  <si>
    <t>Check function when click on icon Heart</t>
  </si>
  <si>
    <t>1. User open web
2. Click on post                                                                             3. Click on icon Heart</t>
  </si>
  <si>
    <t xml:space="preserve">1. Redirect to Post Page             2. Save the post to Favorite Post                           </t>
  </si>
  <si>
    <t>View list of post of one category</t>
  </si>
  <si>
    <t>Check diplay of layout Category page</t>
  </si>
  <si>
    <t>1. User open web
2. Click on Category</t>
  </si>
  <si>
    <t>1. Redirect to Category Page            2. Display layout of guider page                                                       3. Post display in horizontal rows each row has 2 Post</t>
  </si>
  <si>
    <t>Check display text "All trips about Bike"</t>
  </si>
  <si>
    <t>1. Redirect to Category Page            2. Display text "All trips about Bike"</t>
  </si>
  <si>
    <t xml:space="preserve">Check display image of each post </t>
  </si>
  <si>
    <t xml:space="preserve">1. Redirect to Category Page            2.  Display image of each post </t>
  </si>
  <si>
    <t>1. Redirect to Category Page            2. Display name of each post</t>
  </si>
  <si>
    <t>Check display description of each post</t>
  </si>
  <si>
    <t>1. Redirect to Category Page            2. Display description of each post</t>
  </si>
  <si>
    <t>Check display star of review on each post</t>
  </si>
  <si>
    <t>1. Redirect to Category Page            2. Display star of review on each post</t>
  </si>
  <si>
    <t>Check display Price of trip on each post</t>
  </si>
  <si>
    <t>1. Redirect to Category Page            2. Display Price of trip on each post</t>
  </si>
  <si>
    <t>Check display Meeting location on each post</t>
  </si>
  <si>
    <t>1. Redirect to Category Page            2. Display Meeting location on each post</t>
  </si>
  <si>
    <t>1. Redirect to Category Page            2. Display video on each post</t>
  </si>
  <si>
    <t>Check display button "Watch my post" on each post</t>
  </si>
  <si>
    <t>1. Redirect to Category Page            2. Display button "Watch my post" on each post</t>
  </si>
  <si>
    <t>View list of post of guider</t>
  </si>
  <si>
    <t>Check diplay of layout Guider page</t>
  </si>
  <si>
    <t>1. User open web
2. Click on Guider</t>
  </si>
  <si>
    <t>1. Redirect to Guider Page            2. Display layout of guider page                                                       3. Post display in horizontal rows each row has 2 Post</t>
  </si>
  <si>
    <t>Check display text "Book one of my offers in Ha Noi"</t>
  </si>
  <si>
    <t>1. Redirect to Guider Page            2. Display text "Book one of my offers in Ha Noi"</t>
  </si>
  <si>
    <t xml:space="preserve">1. Redirect to Guider Page            2.  Display image of earch post </t>
  </si>
  <si>
    <t>1. Redirect to Guider Page            2. Display name of each post</t>
  </si>
  <si>
    <t>Check display text of fee, time of trip, type of trip on each post</t>
  </si>
  <si>
    <t>1. Redirect to Guider Page            2. Display text of fee, time of trip, type of trip on each post</t>
  </si>
  <si>
    <t>1. Redirect to Guider Page            2. Display star of review on each post</t>
  </si>
  <si>
    <t>Check display form layout of each post</t>
  </si>
  <si>
    <t>1. Redirect to Guider Page            2. Display layout type is corect</t>
  </si>
  <si>
    <t>Log in</t>
  </si>
  <si>
    <t>Log out</t>
  </si>
  <si>
    <t>Check display avatar menu</t>
  </si>
  <si>
    <t xml:space="preserve">1. User open web
</t>
  </si>
  <si>
    <t>1. Display Avatar menu</t>
  </si>
  <si>
    <t xml:space="preserve">Check display item "Log out" on avatar menu </t>
  </si>
  <si>
    <t>1. User open web
2. Click on Avatar Menu</t>
  </si>
  <si>
    <t xml:space="preserve">1. Display list item on Vertical Menu                                                  2. Display item "Log out" on </t>
  </si>
  <si>
    <t>Check display when log out account of website</t>
  </si>
  <si>
    <t>1. User open web
2. Click on Avatar Menu                                                           3. Click on item "Log out"</t>
  </si>
  <si>
    <t>1. Display list item on Vertical Menu                                                  2. Account has been logged out of the website</t>
  </si>
  <si>
    <t>Check display chat box</t>
  </si>
  <si>
    <t>1. Traveler enter booking page
2. Traveler input message into chat type box
3. Traveler click button "Send"</t>
  </si>
  <si>
    <t>The chat message appear on the chat box</t>
  </si>
  <si>
    <t>1. Traveler enter booking page
2. Traveler input message into chat type box
3. Traveler click button "Send"
4. Guider input message into chat type box
5. Guider click button "Send"</t>
  </si>
  <si>
    <t>Both the chat message of  appear on the chat box on real time</t>
  </si>
  <si>
    <t>Chat with traveler</t>
  </si>
  <si>
    <t>27/10/2019</t>
  </si>
  <si>
    <t>18/11/2019</t>
  </si>
  <si>
    <t>06/10/2019</t>
  </si>
  <si>
    <t>07/10/2019</t>
  </si>
  <si>
    <t>28/10/2019</t>
  </si>
  <si>
    <t>29-10-2019</t>
  </si>
  <si>
    <t>07-10-2019</t>
  </si>
  <si>
    <t>03-12-2019</t>
  </si>
  <si>
    <t xml:space="preserve">Check display icon Bell </t>
  </si>
  <si>
    <t xml:space="preserve">1. Display icon Bell on the left of button "Booking" </t>
  </si>
  <si>
    <t>Check receive notification</t>
  </si>
  <si>
    <t>1. User open web
2. Click on icon Bell</t>
  </si>
  <si>
    <t>1. Display list notification</t>
  </si>
  <si>
    <t xml:space="preserve">Check display button "Show more" </t>
  </si>
  <si>
    <t>1. Display button "Show more" at the bottom of list notification</t>
  </si>
  <si>
    <t>Check function button "Show more"</t>
  </si>
  <si>
    <t>1. User open web
2. Click on icon Bell                                                              3. Click on button "Show more"</t>
  </si>
  <si>
    <t>1. Display list notification                 2. Display more notification in list notification</t>
  </si>
  <si>
    <t>Log in guider account</t>
  </si>
  <si>
    <t>Receive notification</t>
  </si>
  <si>
    <t>Check display when user clicks on "Canceled"</t>
  </si>
  <si>
    <t xml:space="preserve">1. Display a table of all  booking. 
2. Detail of unconfirmed booking is  shown including:  Traveler, Start time, End time, Post, Adult quantity, Child quantity, Price.
3. Color, position, size is same as the design in SRS.
</t>
  </si>
  <si>
    <t xml:space="preserve">1. Display a table of all finished booking. 
2. Detail of finished booking is  shown including:  Traveler, Start time, End time, Post, Adult quantity, Child quantity, Price.
3. Color, position, size is same as the design in SRS.
</t>
  </si>
  <si>
    <t xml:space="preserve">1. Display a table of all ongoing booking. 
2. Detail of ongoing booking is  shown including:  Traveler, Start time, End time, Post, Adult quantity, Child quantity, Price, Cancel, Action, Canceled button.
3. Color, position, size is same as the design in SRS.
</t>
  </si>
  <si>
    <t xml:space="preserve">1. Display a table of all unconfirmed booking. 
2. Detail of unconfirmed booking is  shown including:  Traveler, Start time, End time, Post, Adult quantity, Child quantity, Price, Accept button, Refuse button
3. Color, position, size is same as the design in SRS.
</t>
  </si>
  <si>
    <t>25/10/2019</t>
  </si>
  <si>
    <t>25/11/2019</t>
  </si>
  <si>
    <t>Travel With Local</t>
  </si>
  <si>
    <t>TWL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</si>
</sst>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d\-mmm\-yy;@"/>
  </numFmts>
  <fonts count="28">
    <font>
      <sz val="11"/>
      <color theme="1"/>
      <name val="Calibri"/>
      <family val="2"/>
      <scheme val="minor"/>
    </font>
    <font>
      <b/>
      <sz val="11"/>
      <color theme="0"/>
      <name val="Calibri"/>
      <family val="2"/>
      <scheme val="minor"/>
    </font>
    <font>
      <sz val="10"/>
      <name val="Arial"/>
      <family val="2"/>
    </font>
    <font>
      <b/>
      <sz val="11"/>
      <name val="Times New Roman"/>
      <family val="1"/>
    </font>
    <font>
      <sz val="11"/>
      <color indexed="12"/>
      <name val="Times New Roman"/>
      <family val="1"/>
    </font>
    <font>
      <b/>
      <sz val="14"/>
      <name val="Times New Roman"/>
      <family val="1"/>
    </font>
    <font>
      <sz val="11"/>
      <name val="Times New Roman"/>
      <family val="1"/>
    </font>
    <font>
      <b/>
      <sz val="11"/>
      <color theme="0"/>
      <name val="Times New Roman"/>
      <family val="1"/>
    </font>
    <font>
      <sz val="11"/>
      <name val="ＭＳ Ｐゴシック"/>
      <family val="2"/>
      <charset val="128"/>
    </font>
    <font>
      <b/>
      <sz val="10"/>
      <name val="Tahoma"/>
      <family val="2"/>
    </font>
    <font>
      <sz val="10"/>
      <name val="Tahoma"/>
      <family val="2"/>
    </font>
    <font>
      <b/>
      <sz val="11"/>
      <color theme="1"/>
      <name val="Calibri"/>
      <family val="2"/>
      <scheme val="minor"/>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u/>
      <sz val="11"/>
      <color theme="10"/>
      <name val="Calibri"/>
      <family val="2"/>
    </font>
    <font>
      <b/>
      <sz val="10"/>
      <color rgb="FF0000FF"/>
      <name val="Tahoma"/>
      <family val="2"/>
    </font>
    <font>
      <sz val="10"/>
      <color indexed="8"/>
      <name val="Calibri"/>
      <family val="2"/>
      <scheme val="minor"/>
    </font>
    <font>
      <b/>
      <sz val="10"/>
      <color indexed="8"/>
      <name val="Tahoma"/>
      <family val="2"/>
    </font>
    <font>
      <sz val="10"/>
      <color indexed="8"/>
      <name val="Tahoma"/>
      <family val="2"/>
    </font>
    <font>
      <sz val="11"/>
      <name val="Calibri"/>
      <family val="2"/>
    </font>
    <font>
      <sz val="11"/>
      <name val="Calibri"/>
      <family val="2"/>
      <scheme val="minor"/>
    </font>
    <font>
      <sz val="11"/>
      <color rgb="FF000000"/>
      <name val="Calibri"/>
      <family val="2"/>
      <scheme val="minor"/>
    </font>
    <font>
      <b/>
      <sz val="11"/>
      <color rgb="FFFFFFFF"/>
      <name val="Calibri"/>
      <family val="2"/>
      <scheme val="minor"/>
    </font>
    <font>
      <b/>
      <i/>
      <sz val="11"/>
      <color rgb="FFFFFFFF"/>
      <name val="Calibri"/>
      <family val="2"/>
      <scheme val="minor"/>
    </font>
    <font>
      <sz val="11"/>
      <color theme="1"/>
      <name val="Calibri"/>
      <family val="2"/>
    </font>
  </fonts>
  <fills count="8">
    <fill>
      <patternFill patternType="none"/>
    </fill>
    <fill>
      <patternFill patternType="gray125"/>
    </fill>
    <fill>
      <patternFill patternType="solid">
        <fgColor theme="6" tint="-0.499984740745262"/>
        <bgColor indexed="64"/>
      </patternFill>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rgb="FF76933C"/>
        <bgColor rgb="FF000000"/>
      </patternFill>
    </fill>
    <fill>
      <patternFill patternType="solid">
        <fgColor rgb="FFFF0000"/>
        <bgColor rgb="FF000000"/>
      </patternFill>
    </fill>
  </fills>
  <borders count="21">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style="thin">
        <color auto="1"/>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diagonal/>
    </border>
    <border>
      <left style="hair">
        <color indexed="8"/>
      </left>
      <right style="medium">
        <color indexed="8"/>
      </right>
      <top style="hair">
        <color indexed="8"/>
      </top>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thin">
        <color indexed="8"/>
      </left>
      <right style="hair">
        <color indexed="8"/>
      </right>
      <top style="hair">
        <color indexed="8"/>
      </top>
      <bottom/>
      <diagonal/>
    </border>
  </borders>
  <cellStyleXfs count="5">
    <xf numFmtId="0" fontId="0" fillId="0" borderId="0"/>
    <xf numFmtId="0" fontId="2" fillId="0" borderId="0"/>
    <xf numFmtId="0" fontId="8" fillId="0" borderId="0"/>
    <xf numFmtId="0" fontId="8" fillId="0" borderId="0"/>
    <xf numFmtId="0" fontId="17" fillId="0" borderId="0" applyNumberFormat="0" applyFill="0" applyBorder="0" applyAlignment="0" applyProtection="0">
      <alignment vertical="top"/>
      <protection locked="0"/>
    </xf>
  </cellStyleXfs>
  <cellXfs count="119">
    <xf numFmtId="0" fontId="0" fillId="0" borderId="0" xfId="0"/>
    <xf numFmtId="164" fontId="3" fillId="0" borderId="0" xfId="1" applyNumberFormat="1" applyFont="1" applyFill="1"/>
    <xf numFmtId="0" fontId="4" fillId="0" borderId="0" xfId="1" applyFont="1" applyFill="1" applyAlignment="1">
      <alignment horizontal="center"/>
    </xf>
    <xf numFmtId="164" fontId="5" fillId="0" borderId="0" xfId="1" applyNumberFormat="1" applyFont="1" applyFill="1" applyAlignment="1">
      <alignment horizontal="center"/>
    </xf>
    <xf numFmtId="164" fontId="6" fillId="0" borderId="0" xfId="1" applyNumberFormat="1" applyFont="1"/>
    <xf numFmtId="0" fontId="6" fillId="0" borderId="0" xfId="1" applyFont="1" applyAlignment="1">
      <alignment horizontal="center"/>
    </xf>
    <xf numFmtId="0" fontId="6" fillId="0" borderId="0" xfId="1" applyFont="1"/>
    <xf numFmtId="164" fontId="7" fillId="2" borderId="1" xfId="1" applyNumberFormat="1" applyFont="1" applyFill="1" applyBorder="1" applyAlignment="1">
      <alignment horizontal="center"/>
    </xf>
    <xf numFmtId="0" fontId="7" fillId="2" borderId="1" xfId="1" applyFont="1" applyFill="1" applyBorder="1" applyAlignment="1">
      <alignment horizontal="center"/>
    </xf>
    <xf numFmtId="164" fontId="6" fillId="0" borderId="1" xfId="1" applyNumberFormat="1" applyFont="1" applyBorder="1" applyAlignment="1">
      <alignment horizontal="center"/>
    </xf>
    <xf numFmtId="165" fontId="6" fillId="0" borderId="1" xfId="1" applyNumberFormat="1" applyFont="1" applyBorder="1" applyAlignment="1">
      <alignment horizontal="center"/>
    </xf>
    <xf numFmtId="0" fontId="6" fillId="0" borderId="1" xfId="1" applyFont="1" applyBorder="1" applyAlignment="1">
      <alignment horizontal="center" wrapText="1"/>
    </xf>
    <xf numFmtId="0" fontId="6" fillId="0" borderId="1" xfId="1" applyFont="1" applyBorder="1" applyAlignment="1">
      <alignment horizontal="center"/>
    </xf>
    <xf numFmtId="0" fontId="6" fillId="0" borderId="1" xfId="1" applyFont="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0" xfId="0" applyFill="1"/>
    <xf numFmtId="0" fontId="10" fillId="3" borderId="0" xfId="0" applyFont="1" applyFill="1"/>
    <xf numFmtId="0" fontId="9" fillId="3" borderId="0" xfId="3" applyFont="1" applyFill="1" applyBorder="1"/>
    <xf numFmtId="0" fontId="10" fillId="3" borderId="0" xfId="3" applyFont="1" applyFill="1" applyBorder="1"/>
    <xf numFmtId="166" fontId="10" fillId="3" borderId="0" xfId="3" applyNumberFormat="1" applyFont="1" applyFill="1" applyBorder="1"/>
    <xf numFmtId="0" fontId="13" fillId="3" borderId="2" xfId="0" applyFont="1" applyFill="1" applyBorder="1" applyAlignment="1">
      <alignment horizontal="left" vertical="center"/>
    </xf>
    <xf numFmtId="0" fontId="10" fillId="0" borderId="4" xfId="0" applyFont="1" applyBorder="1" applyAlignment="1">
      <alignment wrapText="1"/>
    </xf>
    <xf numFmtId="0" fontId="13" fillId="3" borderId="2" xfId="0" applyFont="1" applyFill="1" applyBorder="1" applyAlignment="1">
      <alignment vertical="center"/>
    </xf>
    <xf numFmtId="14" fontId="10" fillId="3" borderId="4" xfId="0" applyNumberFormat="1" applyFont="1" applyFill="1" applyBorder="1" applyAlignment="1">
      <alignment horizontal="left" vertical="top" wrapText="1"/>
    </xf>
    <xf numFmtId="0" fontId="13" fillId="3" borderId="0" xfId="0" applyFont="1" applyFill="1"/>
    <xf numFmtId="0" fontId="15" fillId="5" borderId="10" xfId="0" applyNumberFormat="1" applyFont="1" applyFill="1" applyBorder="1" applyAlignment="1">
      <alignment horizontal="center"/>
    </xf>
    <xf numFmtId="0" fontId="15" fillId="5" borderId="10" xfId="0" applyNumberFormat="1" applyFont="1" applyFill="1" applyBorder="1" applyAlignment="1">
      <alignment horizontal="center" wrapText="1"/>
    </xf>
    <xf numFmtId="0" fontId="15" fillId="5" borderId="11" xfId="0" applyNumberFormat="1" applyFont="1" applyFill="1" applyBorder="1" applyAlignment="1">
      <alignment horizontal="center" wrapText="1"/>
    </xf>
    <xf numFmtId="0" fontId="15" fillId="5" borderId="12" xfId="0" applyFont="1" applyFill="1" applyBorder="1"/>
    <xf numFmtId="0" fontId="16" fillId="5" borderId="12" xfId="0" applyFont="1" applyFill="1" applyBorder="1" applyAlignment="1">
      <alignment horizontal="center"/>
    </xf>
    <xf numFmtId="0" fontId="11" fillId="0" borderId="2" xfId="0" applyFont="1" applyBorder="1" applyAlignment="1">
      <alignment horizontal="center"/>
    </xf>
    <xf numFmtId="0" fontId="0" fillId="0" borderId="0" xfId="0" applyBorder="1" applyAlignment="1">
      <alignment vertical="top" wrapText="1"/>
    </xf>
    <xf numFmtId="0" fontId="12" fillId="3" borderId="0" xfId="3" applyFont="1" applyFill="1" applyBorder="1" applyAlignment="1"/>
    <xf numFmtId="0" fontId="15" fillId="5" borderId="13" xfId="0" applyNumberFormat="1" applyFont="1" applyFill="1" applyBorder="1" applyAlignment="1">
      <alignment horizontal="center"/>
    </xf>
    <xf numFmtId="0" fontId="10" fillId="3" borderId="14" xfId="0" applyNumberFormat="1" applyFont="1" applyFill="1" applyBorder="1" applyAlignment="1">
      <alignment horizontal="center"/>
    </xf>
    <xf numFmtId="0" fontId="16" fillId="5" borderId="15" xfId="0" applyNumberFormat="1" applyFont="1" applyFill="1" applyBorder="1" applyAlignment="1">
      <alignment horizontal="center"/>
    </xf>
    <xf numFmtId="0" fontId="13" fillId="3" borderId="2" xfId="0" applyFont="1" applyFill="1" applyBorder="1" applyAlignment="1">
      <alignment vertical="center" wrapText="1"/>
    </xf>
    <xf numFmtId="2" fontId="18" fillId="3" borderId="0" xfId="3" applyNumberFormat="1" applyFont="1" applyFill="1" applyBorder="1" applyAlignment="1">
      <alignment vertical="center" wrapText="1"/>
    </xf>
    <xf numFmtId="0" fontId="10" fillId="3" borderId="0" xfId="3" applyFont="1" applyFill="1" applyBorder="1" applyAlignment="1">
      <alignment vertical="center"/>
    </xf>
    <xf numFmtId="0" fontId="17" fillId="3" borderId="16" xfId="4" applyNumberFormat="1" applyFill="1" applyBorder="1" applyAlignment="1" applyProtection="1"/>
    <xf numFmtId="0" fontId="10" fillId="3" borderId="16" xfId="0" applyNumberFormat="1" applyFont="1" applyFill="1" applyBorder="1" applyAlignment="1">
      <alignment horizontal="center"/>
    </xf>
    <xf numFmtId="0" fontId="10" fillId="3" borderId="17" xfId="0" applyNumberFormat="1" applyFont="1" applyFill="1" applyBorder="1" applyAlignment="1">
      <alignment horizont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0" fillId="0" borderId="0" xfId="0" applyFont="1"/>
    <xf numFmtId="0" fontId="19" fillId="3" borderId="0" xfId="0" applyFont="1" applyFill="1" applyBorder="1" applyAlignment="1">
      <alignment horizontal="center" vertical="center" wrapText="1"/>
    </xf>
    <xf numFmtId="0" fontId="19" fillId="3" borderId="0" xfId="0" applyFont="1" applyFill="1" applyBorder="1" applyAlignment="1">
      <alignment horizontal="center" vertical="top" wrapText="1"/>
    </xf>
    <xf numFmtId="0" fontId="0" fillId="0" borderId="7" xfId="0" applyFont="1" applyBorder="1" applyAlignment="1">
      <alignment horizontal="center"/>
    </xf>
    <xf numFmtId="0" fontId="0" fillId="0" borderId="0" xfId="0" applyFont="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19" fillId="3"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xf numFmtId="0" fontId="0" fillId="0" borderId="0" xfId="0" applyFont="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xf>
    <xf numFmtId="14" fontId="0" fillId="0" borderId="1" xfId="0" applyNumberFormat="1" applyFont="1" applyBorder="1" applyAlignment="1">
      <alignment horizontal="center" vertical="center"/>
    </xf>
    <xf numFmtId="0" fontId="0" fillId="0" borderId="1" xfId="0" applyFont="1" applyBorder="1" applyAlignment="1">
      <alignment horizontal="left" vertical="top" wrapText="1"/>
    </xf>
    <xf numFmtId="0" fontId="9" fillId="3" borderId="2" xfId="2" applyFont="1" applyFill="1" applyBorder="1" applyAlignment="1">
      <alignment horizontal="left" wrapText="1"/>
    </xf>
    <xf numFmtId="0" fontId="10" fillId="3" borderId="3" xfId="2" applyFont="1" applyFill="1" applyBorder="1" applyAlignment="1">
      <alignment horizontal="left" vertical="top" wrapText="1"/>
    </xf>
    <xf numFmtId="0" fontId="0" fillId="0" borderId="3" xfId="0" applyBorder="1"/>
    <xf numFmtId="0" fontId="0" fillId="0" borderId="4" xfId="0" applyBorder="1"/>
    <xf numFmtId="0" fontId="0" fillId="0" borderId="0" xfId="0" applyBorder="1"/>
    <xf numFmtId="0" fontId="9" fillId="3" borderId="3" xfId="2" applyFont="1" applyFill="1" applyBorder="1" applyAlignment="1">
      <alignment horizontal="left" vertical="top" wrapText="1"/>
    </xf>
    <xf numFmtId="0" fontId="20" fillId="3" borderId="2" xfId="0" applyFont="1" applyFill="1" applyBorder="1" applyAlignment="1">
      <alignment horizontal="center" vertical="center" wrapText="1"/>
    </xf>
    <xf numFmtId="0" fontId="20" fillId="3" borderId="18" xfId="0" applyFont="1" applyFill="1" applyBorder="1" applyAlignment="1">
      <alignment horizontal="center" vertical="top" wrapText="1"/>
    </xf>
    <xf numFmtId="0" fontId="20" fillId="3" borderId="2" xfId="0" applyFont="1" applyFill="1" applyBorder="1" applyAlignment="1">
      <alignment horizontal="center" vertical="top" wrapText="1"/>
    </xf>
    <xf numFmtId="0" fontId="20" fillId="3" borderId="5"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21" fillId="3" borderId="9" xfId="0" applyFont="1" applyFill="1" applyBorder="1" applyAlignment="1">
      <alignment horizontal="center" vertical="top" wrapText="1"/>
    </xf>
    <xf numFmtId="0" fontId="21" fillId="3" borderId="2" xfId="0" applyFont="1" applyFill="1" applyBorder="1" applyAlignment="1">
      <alignment horizontal="center" vertical="top" wrapText="1"/>
    </xf>
    <xf numFmtId="0" fontId="20" fillId="3" borderId="6" xfId="0" applyFont="1" applyFill="1" applyBorder="1" applyAlignment="1">
      <alignment horizontal="center" vertical="center" wrapText="1"/>
    </xf>
    <xf numFmtId="0" fontId="0" fillId="0" borderId="3" xfId="0" applyBorder="1"/>
    <xf numFmtId="0" fontId="0" fillId="0" borderId="3" xfId="0" applyBorder="1"/>
    <xf numFmtId="0" fontId="22" fillId="3" borderId="16" xfId="4" applyNumberFormat="1" applyFont="1" applyFill="1" applyBorder="1" applyAlignment="1" applyProtection="1">
      <alignment horizontal="center"/>
    </xf>
    <xf numFmtId="0" fontId="23" fillId="0" borderId="1" xfId="0" applyFont="1" applyBorder="1" applyAlignment="1">
      <alignment vertical="center"/>
    </xf>
    <xf numFmtId="0" fontId="0" fillId="0" borderId="3" xfId="0" applyBorder="1"/>
    <xf numFmtId="0" fontId="24" fillId="0" borderId="1" xfId="0" applyFont="1" applyBorder="1" applyAlignment="1">
      <alignment horizontal="center" vertical="center"/>
    </xf>
    <xf numFmtId="0" fontId="24" fillId="0" borderId="19" xfId="0" applyFont="1" applyBorder="1" applyAlignment="1">
      <alignment horizontal="left" vertical="top" wrapText="1"/>
    </xf>
    <xf numFmtId="0" fontId="24" fillId="0" borderId="19" xfId="0" applyFont="1" applyBorder="1" applyAlignment="1">
      <alignment vertical="top" wrapText="1"/>
    </xf>
    <xf numFmtId="0" fontId="24" fillId="0" borderId="0" xfId="0" applyFont="1"/>
    <xf numFmtId="0" fontId="24" fillId="0" borderId="19" xfId="0" applyFont="1" applyBorder="1" applyAlignment="1">
      <alignment vertical="center" wrapText="1"/>
    </xf>
    <xf numFmtId="0" fontId="25" fillId="6"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4" fillId="0" borderId="19" xfId="0" applyFont="1" applyBorder="1" applyAlignment="1">
      <alignment vertical="center"/>
    </xf>
    <xf numFmtId="0" fontId="23" fillId="0" borderId="19" xfId="0" applyFont="1" applyBorder="1" applyAlignment="1">
      <alignment vertical="center"/>
    </xf>
    <xf numFmtId="0" fontId="24" fillId="0" borderId="1" xfId="0" applyFont="1" applyBorder="1" applyAlignment="1">
      <alignment vertical="top" wrapText="1"/>
    </xf>
    <xf numFmtId="0" fontId="0" fillId="0" borderId="3" xfId="0" applyBorder="1"/>
    <xf numFmtId="0" fontId="0" fillId="0" borderId="1" xfId="0" quotePrefix="1" applyFont="1" applyBorder="1" applyAlignment="1">
      <alignment vertical="top" wrapText="1"/>
    </xf>
    <xf numFmtId="0" fontId="10" fillId="3" borderId="20" xfId="0" applyNumberFormat="1" applyFont="1" applyFill="1" applyBorder="1" applyAlignment="1">
      <alignment horizontal="center"/>
    </xf>
    <xf numFmtId="0" fontId="27" fillId="3" borderId="16" xfId="4" applyNumberFormat="1" applyFont="1" applyFill="1" applyBorder="1" applyAlignment="1" applyProtection="1">
      <alignment horizontal="center"/>
    </xf>
    <xf numFmtId="0" fontId="0" fillId="0" borderId="3" xfId="0" applyBorder="1"/>
    <xf numFmtId="0" fontId="0" fillId="0" borderId="3" xfId="0" applyBorder="1"/>
    <xf numFmtId="0" fontId="0" fillId="0" borderId="3" xfId="0" applyBorder="1"/>
    <xf numFmtId="0" fontId="13" fillId="3" borderId="8" xfId="0" applyFont="1" applyFill="1" applyBorder="1" applyAlignment="1">
      <alignment horizontal="left"/>
    </xf>
    <xf numFmtId="0" fontId="13" fillId="3" borderId="4" xfId="0" applyFont="1" applyFill="1" applyBorder="1" applyAlignment="1">
      <alignment horizontal="left"/>
    </xf>
    <xf numFmtId="0" fontId="13" fillId="3" borderId="8" xfId="0" applyFont="1" applyFill="1" applyBorder="1" applyAlignment="1">
      <alignment vertical="center"/>
    </xf>
    <xf numFmtId="0" fontId="13" fillId="3" borderId="4" xfId="0" applyFont="1" applyFill="1" applyBorder="1" applyAlignment="1">
      <alignment vertical="center"/>
    </xf>
    <xf numFmtId="0" fontId="14" fillId="3" borderId="8" xfId="3" applyFont="1" applyFill="1" applyBorder="1" applyAlignment="1">
      <alignment horizontal="left" vertical="top" wrapText="1"/>
    </xf>
    <xf numFmtId="0" fontId="14" fillId="3" borderId="3" xfId="3" applyFont="1" applyFill="1" applyBorder="1" applyAlignment="1">
      <alignment horizontal="left" vertical="top" wrapText="1"/>
    </xf>
    <xf numFmtId="0" fontId="14" fillId="3" borderId="4" xfId="3" applyFont="1" applyFill="1" applyBorder="1" applyAlignment="1">
      <alignment horizontal="left" vertical="top" wrapText="1"/>
    </xf>
    <xf numFmtId="0" fontId="13" fillId="3" borderId="0" xfId="0" applyFont="1" applyFill="1" applyBorder="1" applyAlignment="1">
      <alignment horizontal="left" vertical="center"/>
    </xf>
    <xf numFmtId="0" fontId="12" fillId="3" borderId="0" xfId="3" applyFont="1" applyFill="1" applyBorder="1" applyAlignment="1"/>
    <xf numFmtId="0" fontId="9" fillId="3" borderId="8"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0" fillId="3" borderId="8" xfId="0" applyFont="1" applyFill="1" applyBorder="1" applyAlignment="1">
      <alignment horizontal="left"/>
    </xf>
    <xf numFmtId="0" fontId="10" fillId="3" borderId="4" xfId="0" applyFont="1" applyFill="1" applyBorder="1" applyAlignment="1">
      <alignment horizontal="left"/>
    </xf>
    <xf numFmtId="0" fontId="0" fillId="0" borderId="3" xfId="0" applyBorder="1"/>
    <xf numFmtId="0" fontId="10" fillId="3" borderId="3" xfId="2" applyFont="1" applyFill="1" applyBorder="1" applyAlignment="1">
      <alignment horizontal="left" wrapText="1"/>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top" wrapText="1"/>
    </xf>
    <xf numFmtId="0" fontId="20" fillId="3" borderId="6" xfId="0" applyFont="1" applyFill="1" applyBorder="1" applyAlignment="1">
      <alignment horizontal="center" vertical="top" wrapText="1"/>
    </xf>
    <xf numFmtId="0" fontId="0" fillId="0" borderId="5" xfId="0" applyBorder="1" applyAlignment="1">
      <alignment horizontal="center"/>
    </xf>
    <xf numFmtId="0" fontId="0" fillId="0" borderId="6" xfId="0" applyBorder="1" applyAlignment="1">
      <alignment horizontal="center"/>
    </xf>
  </cellXfs>
  <cellStyles count="5">
    <cellStyle name="Hyperlink" xfId="4" builtinId="8"/>
    <cellStyle name="Normal" xfId="0" builtinId="0"/>
    <cellStyle name="Normal_DEV-FM-005 (Software Risk List Document)" xfId="1" xr:uid="{00000000-0005-0000-0000-000002000000}"/>
    <cellStyle name="Normal_Functional Test Case v1.0" xfId="3" xr:uid="{00000000-0005-0000-0000-000003000000}"/>
    <cellStyle name="Normal_Sheet1" xfId="2" xr:uid="{00000000-0005-0000-0000-000004000000}"/>
  </cellStyles>
  <dxfs count="915">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s>
  <tableStyles count="0" defaultTableStyle="TableStyleMedium9" defaultPivotStyle="PivotStyleLight16"/>
  <colors>
    <mruColors>
      <color rgb="FF0000FF"/>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ungnguyen/Library/Containers/com.microsoft.Excel/Data/Documents/C:/Users/YenLT/Desktop/SWP/Final%20report%20r&#232;/Testcase_function-OnlineTicke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ungnguyen/Library/Containers/com.microsoft.Excel/Data/Documents/C:/Users/PC%20Market/Desktop/New%20folder%20(4)/Tcs/Testcase_ManageUs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ungnguyen/Desktop/TestCase/Testcase_UserTraveler-Guider-Gue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esktop/CapstoneProjectIMG/classDG/Testcase_gue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YenLT/Desktop/SWP/Final%2520report%2520r&#232;/Testcase_function-OnlineTicket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PC%2520Market/Desktop/New%2520folder%2520(4)/Tcs/Testcase_ManageUs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Koran/Desktop/Testcase_Travel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estcase_UserTraveler-Guider-Gues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fig"/>
      <sheetName val="Test_Report"/>
      <sheetName val="Receive Notification"/>
      <sheetName val="Search for guider by name"/>
      <sheetName val="Search for post by locations"/>
      <sheetName val="View list of post of guider"/>
      <sheetName val="View list of post of category"/>
      <sheetName val="View detail of one post"/>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9"/>
  <sheetViews>
    <sheetView workbookViewId="0">
      <selection activeCell="B10" sqref="B10"/>
    </sheetView>
  </sheetViews>
  <sheetFormatPr baseColWidth="10" defaultColWidth="8.83203125" defaultRowHeight="15"/>
  <cols>
    <col min="1" max="1" width="10.1640625" bestFit="1" customWidth="1"/>
    <col min="2" max="2" width="8.33203125" bestFit="1" customWidth="1"/>
    <col min="3" max="3" width="20.83203125" bestFit="1" customWidth="1"/>
    <col min="4" max="4" width="9.5" bestFit="1" customWidth="1"/>
  </cols>
  <sheetData>
    <row r="1" spans="1:4" ht="18">
      <c r="A1" s="1"/>
      <c r="B1" s="2"/>
      <c r="C1" s="3" t="s">
        <v>0</v>
      </c>
      <c r="D1" s="2"/>
    </row>
    <row r="2" spans="1:4">
      <c r="A2" s="4"/>
      <c r="B2" s="5"/>
      <c r="C2" s="6"/>
      <c r="D2" s="5"/>
    </row>
    <row r="3" spans="1:4">
      <c r="A3" s="7" t="s">
        <v>1</v>
      </c>
      <c r="B3" s="8" t="s">
        <v>2</v>
      </c>
      <c r="C3" s="8" t="s">
        <v>3</v>
      </c>
      <c r="D3" s="8" t="s">
        <v>4</v>
      </c>
    </row>
    <row r="4" spans="1:4" ht="16">
      <c r="A4" s="9">
        <v>43565</v>
      </c>
      <c r="B4" s="10">
        <v>1</v>
      </c>
      <c r="C4" s="11" t="s">
        <v>5</v>
      </c>
      <c r="D4" s="12" t="s">
        <v>433</v>
      </c>
    </row>
    <row r="5" spans="1:4" ht="16">
      <c r="A5" s="9" t="s">
        <v>544</v>
      </c>
      <c r="B5" s="10">
        <v>1.1000000000000001</v>
      </c>
      <c r="C5" s="11" t="s">
        <v>5</v>
      </c>
      <c r="D5" s="12" t="s">
        <v>433</v>
      </c>
    </row>
    <row r="6" spans="1:4" ht="16">
      <c r="A6" s="9">
        <v>43749</v>
      </c>
      <c r="B6" s="10">
        <v>1.2</v>
      </c>
      <c r="C6" s="11" t="s">
        <v>5</v>
      </c>
      <c r="D6" s="12" t="s">
        <v>433</v>
      </c>
    </row>
    <row r="7" spans="1:4" ht="16">
      <c r="A7" s="9" t="s">
        <v>545</v>
      </c>
      <c r="B7" s="10">
        <v>1.3</v>
      </c>
      <c r="C7" s="11" t="s">
        <v>5</v>
      </c>
      <c r="D7" s="12" t="s">
        <v>433</v>
      </c>
    </row>
    <row r="8" spans="1:4">
      <c r="A8" s="9"/>
      <c r="B8" s="10"/>
      <c r="C8" s="13"/>
      <c r="D8" s="12"/>
    </row>
    <row r="9" spans="1:4">
      <c r="A9" s="9"/>
      <c r="B9" s="10"/>
      <c r="C9" s="13"/>
      <c r="D9" s="12"/>
    </row>
    <row r="10" spans="1:4">
      <c r="A10" s="9"/>
      <c r="B10" s="10"/>
      <c r="C10" s="13"/>
      <c r="D10" s="12"/>
    </row>
    <row r="11" spans="1:4">
      <c r="A11" s="9"/>
      <c r="B11" s="10"/>
      <c r="C11" s="13"/>
      <c r="D11" s="12"/>
    </row>
    <row r="12" spans="1:4">
      <c r="A12" s="9"/>
      <c r="B12" s="10"/>
      <c r="C12" s="13"/>
      <c r="D12" s="12"/>
    </row>
    <row r="13" spans="1:4">
      <c r="A13" s="9"/>
      <c r="B13" s="10"/>
      <c r="C13" s="13"/>
      <c r="D13" s="12"/>
    </row>
    <row r="14" spans="1:4">
      <c r="A14" s="9"/>
      <c r="B14" s="10"/>
      <c r="C14" s="13"/>
      <c r="D14" s="12"/>
    </row>
    <row r="15" spans="1:4">
      <c r="A15" s="9"/>
      <c r="B15" s="10"/>
      <c r="C15" s="13"/>
      <c r="D15" s="12"/>
    </row>
    <row r="16" spans="1:4">
      <c r="A16" s="9"/>
      <c r="B16" s="10"/>
      <c r="C16" s="13"/>
      <c r="D16" s="12"/>
    </row>
    <row r="17" spans="1:4">
      <c r="A17" s="9"/>
      <c r="B17" s="10"/>
      <c r="C17" s="13"/>
      <c r="D17" s="12"/>
    </row>
    <row r="18" spans="1:4">
      <c r="A18" s="9"/>
      <c r="B18" s="10"/>
      <c r="C18" s="13"/>
      <c r="D18" s="12"/>
    </row>
    <row r="19" spans="1:4">
      <c r="A19" s="9"/>
      <c r="B19" s="10"/>
      <c r="C19" s="13"/>
      <c r="D19" s="12"/>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2"/>
  <sheetViews>
    <sheetView topLeftCell="A2"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322</v>
      </c>
      <c r="D1" s="112"/>
      <c r="E1" s="112"/>
      <c r="F1" s="112"/>
      <c r="G1" s="112"/>
      <c r="H1" s="112"/>
      <c r="I1" s="112"/>
      <c r="J1" s="112"/>
      <c r="K1" s="112"/>
      <c r="L1" s="112"/>
      <c r="M1" s="81"/>
      <c r="N1" s="66"/>
      <c r="O1" s="67"/>
    </row>
    <row r="2" spans="1:15" s="55" customFormat="1" ht="29">
      <c r="B2" s="63" t="s">
        <v>7</v>
      </c>
      <c r="C2" s="68"/>
      <c r="D2" s="113"/>
      <c r="E2" s="113"/>
      <c r="F2" s="113"/>
      <c r="G2" s="113"/>
      <c r="H2" s="113"/>
      <c r="I2" s="113"/>
      <c r="J2" s="113"/>
      <c r="K2" s="113"/>
      <c r="L2" s="112"/>
      <c r="M2" s="81"/>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COUNTIF(I7:I86,"Pass")</f>
        <v>6</v>
      </c>
      <c r="C4" s="74"/>
      <c r="D4" s="114"/>
      <c r="E4" s="73">
        <f>COUNTIF(I10:I86,"Fail")</f>
        <v>0</v>
      </c>
      <c r="F4" s="116"/>
      <c r="G4" s="75">
        <f>COUNTIF(I10:I86,"Untested")</f>
        <v>0</v>
      </c>
      <c r="H4" s="118"/>
      <c r="I4" s="69">
        <f>(B4+E4+G4)</f>
        <v>6</v>
      </c>
      <c r="J4" s="76"/>
      <c r="K4" s="69">
        <f>COUNTIF(J10:J86,"High")</f>
        <v>3</v>
      </c>
      <c r="L4" s="69">
        <f>COUNTIF(J10:J86,"Medium")</f>
        <v>0</v>
      </c>
      <c r="M4" s="31">
        <f>COUNTIF(J10:J86,"Low")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80">
      <c r="A7" s="57">
        <v>1</v>
      </c>
      <c r="B7" s="50" t="s">
        <v>45</v>
      </c>
      <c r="C7" s="62" t="s">
        <v>323</v>
      </c>
      <c r="D7" s="50" t="s">
        <v>324</v>
      </c>
      <c r="E7" s="50"/>
      <c r="F7" s="51"/>
      <c r="G7" s="50" t="s">
        <v>325</v>
      </c>
      <c r="H7" s="58"/>
      <c r="I7" s="59" t="s">
        <v>8</v>
      </c>
      <c r="J7" s="59" t="s">
        <v>34</v>
      </c>
      <c r="K7" s="60"/>
      <c r="L7" s="58"/>
      <c r="M7" s="61" t="s">
        <v>522</v>
      </c>
      <c r="N7" s="60" t="s">
        <v>398</v>
      </c>
    </row>
    <row r="8" spans="1:15" ht="64">
      <c r="A8" s="57">
        <v>2</v>
      </c>
      <c r="B8" s="50" t="s">
        <v>45</v>
      </c>
      <c r="C8" s="62" t="s">
        <v>326</v>
      </c>
      <c r="D8" s="50" t="s">
        <v>327</v>
      </c>
      <c r="F8" s="51"/>
      <c r="G8" s="50" t="s">
        <v>328</v>
      </c>
      <c r="H8" s="58"/>
      <c r="I8" s="59" t="s">
        <v>8</v>
      </c>
      <c r="J8" s="59" t="s">
        <v>34</v>
      </c>
      <c r="K8" s="60"/>
      <c r="L8" s="58"/>
      <c r="M8" s="61" t="s">
        <v>522</v>
      </c>
      <c r="N8" s="60" t="s">
        <v>398</v>
      </c>
    </row>
    <row r="9" spans="1:15" ht="64">
      <c r="A9" s="57">
        <v>3</v>
      </c>
      <c r="B9" s="50" t="s">
        <v>45</v>
      </c>
      <c r="C9" s="62" t="s">
        <v>330</v>
      </c>
      <c r="D9" s="50" t="s">
        <v>327</v>
      </c>
      <c r="E9" s="50" t="s">
        <v>341</v>
      </c>
      <c r="G9" s="50" t="s">
        <v>329</v>
      </c>
      <c r="H9" s="58"/>
      <c r="I9" s="59" t="s">
        <v>8</v>
      </c>
      <c r="J9" s="59" t="s">
        <v>34</v>
      </c>
      <c r="K9" s="60"/>
      <c r="L9" s="58"/>
      <c r="M9" s="61" t="s">
        <v>522</v>
      </c>
      <c r="N9" s="60" t="s">
        <v>398</v>
      </c>
    </row>
    <row r="10" spans="1:15" ht="96">
      <c r="A10" s="57">
        <v>4</v>
      </c>
      <c r="B10" s="50" t="s">
        <v>44</v>
      </c>
      <c r="C10" s="62" t="s">
        <v>331</v>
      </c>
      <c r="D10" s="50" t="s">
        <v>333</v>
      </c>
      <c r="E10" s="50" t="s">
        <v>341</v>
      </c>
      <c r="F10" s="51" t="s">
        <v>342</v>
      </c>
      <c r="G10" s="50" t="s">
        <v>332</v>
      </c>
      <c r="H10" s="58"/>
      <c r="I10" s="59" t="s">
        <v>8</v>
      </c>
      <c r="J10" s="59" t="s">
        <v>34</v>
      </c>
      <c r="K10" s="60"/>
      <c r="L10" s="58"/>
      <c r="M10" s="61" t="s">
        <v>522</v>
      </c>
      <c r="N10" s="60" t="s">
        <v>398</v>
      </c>
    </row>
    <row r="11" spans="1:15" ht="96">
      <c r="A11" s="57">
        <v>5</v>
      </c>
      <c r="B11" s="50" t="s">
        <v>44</v>
      </c>
      <c r="C11" s="62" t="s">
        <v>334</v>
      </c>
      <c r="D11" s="50" t="s">
        <v>335</v>
      </c>
      <c r="E11" s="50" t="s">
        <v>341</v>
      </c>
      <c r="F11" s="51" t="s">
        <v>343</v>
      </c>
      <c r="G11" s="50" t="s">
        <v>336</v>
      </c>
      <c r="H11" s="58"/>
      <c r="I11" s="59" t="s">
        <v>8</v>
      </c>
      <c r="J11" s="59" t="s">
        <v>34</v>
      </c>
      <c r="K11" s="60"/>
      <c r="L11" s="58"/>
      <c r="M11" s="61" t="s">
        <v>522</v>
      </c>
      <c r="N11" s="60" t="s">
        <v>398</v>
      </c>
    </row>
    <row r="12" spans="1:15" ht="96">
      <c r="A12" s="57">
        <v>5</v>
      </c>
      <c r="B12" s="50" t="s">
        <v>44</v>
      </c>
      <c r="C12" s="62" t="s">
        <v>344</v>
      </c>
      <c r="D12" s="50" t="s">
        <v>335</v>
      </c>
      <c r="E12" s="50" t="s">
        <v>341</v>
      </c>
      <c r="F12" s="51" t="s">
        <v>345</v>
      </c>
      <c r="G12" s="50" t="s">
        <v>346</v>
      </c>
      <c r="H12" s="58"/>
      <c r="I12" s="59" t="s">
        <v>8</v>
      </c>
      <c r="J12" s="59" t="s">
        <v>34</v>
      </c>
      <c r="K12" s="60"/>
      <c r="L12" s="58"/>
      <c r="M12" s="61" t="s">
        <v>522</v>
      </c>
      <c r="N12" s="60" t="s">
        <v>398</v>
      </c>
    </row>
  </sheetData>
  <autoFilter ref="B6:B11" xr:uid="{00000000-0009-0000-0000-000009000000}"/>
  <mergeCells count="5">
    <mergeCell ref="D1:L1"/>
    <mergeCell ref="D2:L2"/>
    <mergeCell ref="D3:D4"/>
    <mergeCell ref="F3:F4"/>
    <mergeCell ref="H3:H4"/>
  </mergeCells>
  <conditionalFormatting sqref="I7">
    <cfRule type="expression" dxfId="329" priority="334">
      <formula>I7="Untested"</formula>
    </cfRule>
    <cfRule type="expression" dxfId="328" priority="335">
      <formula>I7="Pass"</formula>
    </cfRule>
    <cfRule type="expression" dxfId="327" priority="336">
      <formula>I7="Fail"</formula>
    </cfRule>
  </conditionalFormatting>
  <conditionalFormatting sqref="J7">
    <cfRule type="expression" dxfId="326" priority="331">
      <formula>J7="Medium"</formula>
    </cfRule>
    <cfRule type="expression" dxfId="325" priority="332">
      <formula>J7="Low"</formula>
    </cfRule>
    <cfRule type="expression" dxfId="324" priority="333">
      <formula>J7="High"</formula>
    </cfRule>
  </conditionalFormatting>
  <conditionalFormatting sqref="I8">
    <cfRule type="expression" dxfId="323" priority="328">
      <formula>I8="Untested"</formula>
    </cfRule>
    <cfRule type="expression" dxfId="322" priority="329">
      <formula>I8="Pass"</formula>
    </cfRule>
    <cfRule type="expression" dxfId="321" priority="330">
      <formula>I8="Fail"</formula>
    </cfRule>
  </conditionalFormatting>
  <conditionalFormatting sqref="J8">
    <cfRule type="expression" dxfId="320" priority="325">
      <formula>J8="Medium"</formula>
    </cfRule>
    <cfRule type="expression" dxfId="319" priority="326">
      <formula>J8="Low"</formula>
    </cfRule>
    <cfRule type="expression" dxfId="318" priority="327">
      <formula>J8="High"</formula>
    </cfRule>
  </conditionalFormatting>
  <conditionalFormatting sqref="I9">
    <cfRule type="expression" dxfId="317" priority="322">
      <formula>I9="Untested"</formula>
    </cfRule>
    <cfRule type="expression" dxfId="316" priority="323">
      <formula>I9="Pass"</formula>
    </cfRule>
    <cfRule type="expression" dxfId="315" priority="324">
      <formula>I9="Fail"</formula>
    </cfRule>
  </conditionalFormatting>
  <conditionalFormatting sqref="J9">
    <cfRule type="expression" dxfId="314" priority="319">
      <formula>J9="Medium"</formula>
    </cfRule>
    <cfRule type="expression" dxfId="313" priority="320">
      <formula>J9="Low"</formula>
    </cfRule>
    <cfRule type="expression" dxfId="312" priority="321">
      <formula>J9="High"</formula>
    </cfRule>
  </conditionalFormatting>
  <conditionalFormatting sqref="I10">
    <cfRule type="expression" dxfId="311" priority="46">
      <formula>I10="Untested"</formula>
    </cfRule>
    <cfRule type="expression" dxfId="310" priority="47">
      <formula>I10="Pass"</formula>
    </cfRule>
    <cfRule type="expression" dxfId="309" priority="48">
      <formula>I10="Fail"</formula>
    </cfRule>
  </conditionalFormatting>
  <conditionalFormatting sqref="J10">
    <cfRule type="expression" dxfId="308" priority="43">
      <formula>J10="Medium"</formula>
    </cfRule>
    <cfRule type="expression" dxfId="307" priority="44">
      <formula>J10="Low"</formula>
    </cfRule>
    <cfRule type="expression" dxfId="306" priority="45">
      <formula>J10="High"</formula>
    </cfRule>
  </conditionalFormatting>
  <conditionalFormatting sqref="I11">
    <cfRule type="expression" dxfId="305" priority="10">
      <formula>I11="Untested"</formula>
    </cfRule>
    <cfRule type="expression" dxfId="304" priority="11">
      <formula>I11="Pass"</formula>
    </cfRule>
    <cfRule type="expression" dxfId="303" priority="12">
      <formula>I11="Fail"</formula>
    </cfRule>
  </conditionalFormatting>
  <conditionalFormatting sqref="J11">
    <cfRule type="expression" dxfId="302" priority="7">
      <formula>J11="Medium"</formula>
    </cfRule>
    <cfRule type="expression" dxfId="301" priority="8">
      <formula>J11="Low"</formula>
    </cfRule>
    <cfRule type="expression" dxfId="300" priority="9">
      <formula>J11="High"</formula>
    </cfRule>
  </conditionalFormatting>
  <conditionalFormatting sqref="I12">
    <cfRule type="expression" dxfId="299" priority="4">
      <formula>I12="Untested"</formula>
    </cfRule>
    <cfRule type="expression" dxfId="298" priority="5">
      <formula>I12="Pass"</formula>
    </cfRule>
    <cfRule type="expression" dxfId="297" priority="6">
      <formula>I12="Fail"</formula>
    </cfRule>
  </conditionalFormatting>
  <conditionalFormatting sqref="J12">
    <cfRule type="expression" dxfId="296" priority="1">
      <formula>J12="Medium"</formula>
    </cfRule>
    <cfRule type="expression" dxfId="295" priority="2">
      <formula>J12="Low"</formula>
    </cfRule>
    <cfRule type="expression" dxfId="294" priority="3">
      <formula>J12="High"</formula>
    </cfRule>
  </conditionalFormatting>
  <dataValidations count="2">
    <dataValidation allowBlank="1" showInputMessage="1" showErrorMessage="1" promptTitle="ket-qua1" sqref="I5 I1:I2" xr:uid="{00000000-0002-0000-0900-000000000000}"/>
    <dataValidation type="list" allowBlank="1" showInputMessage="1" showErrorMessage="1" sqref="J2" xr:uid="{00000000-0002-0000-09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2000000}">
          <x14:formula1>
            <xm:f>Config!$B$1:$B$3</xm:f>
          </x14:formula1>
          <xm:sqref>J7:J12</xm:sqref>
        </x14:dataValidation>
        <x14:dataValidation type="list" allowBlank="1" showInputMessage="1" showErrorMessage="1" xr:uid="{00000000-0002-0000-0900-000003000000}">
          <x14:formula1>
            <xm:f>Config!$A$1:$A$4</xm:f>
          </x14:formula1>
          <xm:sqref>J5 I7:I12 J13:J1048576</xm:sqref>
        </x14:dataValidation>
        <x14:dataValidation type="list" allowBlank="1" showInputMessage="1" showErrorMessage="1" xr:uid="{00000000-0002-0000-0900-000004000000}">
          <x14:formula1>
            <xm:f>'/Users/dungnguyen/Desktop/TestCase/\Users\dungnguyen\Library\Containers\com.microsoft.Excel\Data\Documents\C:\Users\YenLT\Desktop\SWP\Final report rè\[Testcase_function-OnlineTickets.xlsx]Config'!#REF!</xm:f>
          </x14:formula1>
          <xm:sqref>J1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4"/>
  <sheetViews>
    <sheetView topLeftCell="A2"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339</v>
      </c>
      <c r="D1" s="112"/>
      <c r="E1" s="112"/>
      <c r="F1" s="112"/>
      <c r="G1" s="112"/>
      <c r="H1" s="112"/>
      <c r="I1" s="112"/>
      <c r="J1" s="112"/>
      <c r="K1" s="112"/>
      <c r="L1" s="112"/>
      <c r="M1" s="81"/>
      <c r="N1" s="66"/>
      <c r="O1" s="67"/>
    </row>
    <row r="2" spans="1:15" s="55" customFormat="1" ht="29">
      <c r="B2" s="63" t="s">
        <v>7</v>
      </c>
      <c r="C2" s="68"/>
      <c r="D2" s="113"/>
      <c r="E2" s="113"/>
      <c r="F2" s="113"/>
      <c r="G2" s="113"/>
      <c r="H2" s="113"/>
      <c r="I2" s="113"/>
      <c r="J2" s="113"/>
      <c r="K2" s="113"/>
      <c r="L2" s="112"/>
      <c r="M2" s="81"/>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COUNTIF(I7:I101,"Pass")</f>
        <v>8</v>
      </c>
      <c r="C4" s="74"/>
      <c r="D4" s="114"/>
      <c r="E4" s="73">
        <f>COUNTIF(I11:I101,"Fail")</f>
        <v>0</v>
      </c>
      <c r="F4" s="116"/>
      <c r="G4" s="75">
        <f>COUNTIF(I11:I101,"Untested")</f>
        <v>0</v>
      </c>
      <c r="H4" s="118"/>
      <c r="I4" s="69">
        <f>(B4+E4+G4)</f>
        <v>8</v>
      </c>
      <c r="J4" s="76"/>
      <c r="K4" s="69">
        <f>COUNTIF(J11:J101,"High")</f>
        <v>4</v>
      </c>
      <c r="L4" s="69">
        <f>COUNTIF(J11:J101,"Medium")</f>
        <v>0</v>
      </c>
      <c r="M4" s="31">
        <f>COUNTIF(J11:J101,"Low")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64">
      <c r="A7" s="57">
        <v>1</v>
      </c>
      <c r="B7" s="50" t="s">
        <v>45</v>
      </c>
      <c r="C7" s="62" t="s">
        <v>350</v>
      </c>
      <c r="D7" s="50" t="s">
        <v>337</v>
      </c>
      <c r="E7" s="50" t="s">
        <v>206</v>
      </c>
      <c r="F7" s="51"/>
      <c r="G7" s="50" t="s">
        <v>338</v>
      </c>
      <c r="H7" s="58"/>
      <c r="I7" s="59" t="s">
        <v>8</v>
      </c>
      <c r="J7" s="59" t="s">
        <v>34</v>
      </c>
      <c r="K7" s="60"/>
      <c r="L7" s="58"/>
      <c r="M7" s="61" t="s">
        <v>523</v>
      </c>
      <c r="N7" s="60" t="s">
        <v>398</v>
      </c>
    </row>
    <row r="8" spans="1:15" ht="48">
      <c r="A8" s="57">
        <v>1</v>
      </c>
      <c r="B8" s="50" t="s">
        <v>45</v>
      </c>
      <c r="C8" s="62" t="s">
        <v>351</v>
      </c>
      <c r="D8" s="50" t="s">
        <v>358</v>
      </c>
      <c r="E8" s="50" t="s">
        <v>206</v>
      </c>
      <c r="F8" s="51"/>
      <c r="G8" s="50" t="s">
        <v>352</v>
      </c>
      <c r="H8" s="58"/>
      <c r="I8" s="59" t="s">
        <v>8</v>
      </c>
      <c r="J8" s="59" t="s">
        <v>34</v>
      </c>
      <c r="K8" s="60"/>
      <c r="L8" s="58"/>
      <c r="M8" s="61" t="s">
        <v>523</v>
      </c>
      <c r="N8" s="60" t="s">
        <v>398</v>
      </c>
    </row>
    <row r="9" spans="1:15" ht="80">
      <c r="A9" s="57">
        <v>2</v>
      </c>
      <c r="B9" s="50" t="s">
        <v>44</v>
      </c>
      <c r="C9" s="62" t="s">
        <v>340</v>
      </c>
      <c r="D9" s="50" t="s">
        <v>357</v>
      </c>
      <c r="E9" s="50" t="s">
        <v>206</v>
      </c>
      <c r="F9" s="51" t="s">
        <v>348</v>
      </c>
      <c r="G9" s="50" t="s">
        <v>347</v>
      </c>
      <c r="H9" s="58"/>
      <c r="I9" s="59" t="s">
        <v>8</v>
      </c>
      <c r="J9" s="59" t="s">
        <v>34</v>
      </c>
      <c r="K9" s="60"/>
      <c r="L9" s="58"/>
      <c r="M9" s="61" t="s">
        <v>523</v>
      </c>
      <c r="N9" s="60" t="s">
        <v>398</v>
      </c>
    </row>
    <row r="10" spans="1:15" ht="80">
      <c r="A10" s="57">
        <v>2</v>
      </c>
      <c r="B10" s="50" t="s">
        <v>44</v>
      </c>
      <c r="C10" s="62" t="s">
        <v>354</v>
      </c>
      <c r="D10" s="50" t="s">
        <v>359</v>
      </c>
      <c r="E10" s="50" t="s">
        <v>206</v>
      </c>
      <c r="F10" s="51" t="s">
        <v>349</v>
      </c>
      <c r="G10" s="50" t="s">
        <v>353</v>
      </c>
      <c r="H10" s="58"/>
      <c r="I10" s="59" t="s">
        <v>8</v>
      </c>
      <c r="J10" s="59" t="s">
        <v>34</v>
      </c>
      <c r="K10" s="60"/>
      <c r="L10" s="58"/>
      <c r="M10" s="61" t="s">
        <v>523</v>
      </c>
      <c r="N10" s="60" t="s">
        <v>398</v>
      </c>
    </row>
    <row r="11" spans="1:15" ht="64">
      <c r="A11" s="57">
        <v>2</v>
      </c>
      <c r="B11" s="50" t="s">
        <v>44</v>
      </c>
      <c r="C11" s="62" t="s">
        <v>355</v>
      </c>
      <c r="D11" s="50" t="s">
        <v>356</v>
      </c>
      <c r="E11" s="50" t="s">
        <v>206</v>
      </c>
      <c r="F11" s="51" t="s">
        <v>360</v>
      </c>
      <c r="G11" s="50" t="s">
        <v>361</v>
      </c>
      <c r="H11" s="58"/>
      <c r="I11" s="59" t="s">
        <v>8</v>
      </c>
      <c r="J11" s="59" t="s">
        <v>34</v>
      </c>
      <c r="K11" s="60"/>
      <c r="L11" s="58"/>
      <c r="M11" s="61" t="s">
        <v>523</v>
      </c>
      <c r="N11" s="60" t="s">
        <v>398</v>
      </c>
    </row>
    <row r="12" spans="1:15" ht="64">
      <c r="A12" s="57">
        <v>2</v>
      </c>
      <c r="B12" s="50" t="s">
        <v>44</v>
      </c>
      <c r="C12" s="62" t="s">
        <v>362</v>
      </c>
      <c r="D12" s="50" t="s">
        <v>363</v>
      </c>
      <c r="E12" s="50" t="s">
        <v>206</v>
      </c>
      <c r="F12" s="51" t="s">
        <v>360</v>
      </c>
      <c r="G12" s="50" t="s">
        <v>361</v>
      </c>
      <c r="H12" s="58"/>
      <c r="I12" s="59" t="s">
        <v>8</v>
      </c>
      <c r="J12" s="59" t="s">
        <v>34</v>
      </c>
      <c r="K12" s="60"/>
      <c r="L12" s="58"/>
      <c r="M12" s="61" t="s">
        <v>523</v>
      </c>
      <c r="N12" s="60" t="s">
        <v>398</v>
      </c>
    </row>
    <row r="13" spans="1:15" ht="64">
      <c r="A13" s="57">
        <v>6</v>
      </c>
      <c r="B13" s="50" t="s">
        <v>45</v>
      </c>
      <c r="C13" s="62" t="s">
        <v>364</v>
      </c>
      <c r="D13" s="50" t="s">
        <v>365</v>
      </c>
      <c r="E13" s="50" t="s">
        <v>206</v>
      </c>
      <c r="F13" s="51"/>
      <c r="G13" s="50" t="s">
        <v>366</v>
      </c>
      <c r="H13" s="58"/>
      <c r="I13" s="59" t="s">
        <v>8</v>
      </c>
      <c r="J13" s="59" t="s">
        <v>34</v>
      </c>
      <c r="K13" s="60"/>
      <c r="L13" s="58"/>
      <c r="M13" s="61" t="s">
        <v>523</v>
      </c>
      <c r="N13" s="60" t="s">
        <v>398</v>
      </c>
    </row>
    <row r="14" spans="1:15" ht="64">
      <c r="A14" s="57">
        <v>6</v>
      </c>
      <c r="B14" s="50" t="s">
        <v>44</v>
      </c>
      <c r="C14" s="62" t="s">
        <v>368</v>
      </c>
      <c r="D14" s="50" t="s">
        <v>365</v>
      </c>
      <c r="E14" s="50" t="s">
        <v>206</v>
      </c>
      <c r="F14" s="51"/>
      <c r="G14" s="50" t="s">
        <v>367</v>
      </c>
      <c r="H14" s="58"/>
      <c r="I14" s="59" t="s">
        <v>8</v>
      </c>
      <c r="J14" s="59" t="s">
        <v>34</v>
      </c>
      <c r="K14" s="60"/>
      <c r="L14" s="58"/>
      <c r="M14" s="61" t="s">
        <v>523</v>
      </c>
      <c r="N14" s="60" t="s">
        <v>398</v>
      </c>
    </row>
  </sheetData>
  <autoFilter ref="B6:B14" xr:uid="{00000000-0009-0000-0000-00000A000000}"/>
  <mergeCells count="5">
    <mergeCell ref="D1:L1"/>
    <mergeCell ref="D2:L2"/>
    <mergeCell ref="D3:D4"/>
    <mergeCell ref="F3:F4"/>
    <mergeCell ref="H3:H4"/>
  </mergeCells>
  <conditionalFormatting sqref="I7">
    <cfRule type="expression" dxfId="293" priority="316">
      <formula>I7="Untested"</formula>
    </cfRule>
    <cfRule type="expression" dxfId="292" priority="317">
      <formula>I7="Pass"</formula>
    </cfRule>
    <cfRule type="expression" dxfId="291" priority="318">
      <formula>I7="Fail"</formula>
    </cfRule>
  </conditionalFormatting>
  <conditionalFormatting sqref="J7">
    <cfRule type="expression" dxfId="290" priority="313">
      <formula>J7="Medium"</formula>
    </cfRule>
    <cfRule type="expression" dxfId="289" priority="314">
      <formula>J7="Low"</formula>
    </cfRule>
    <cfRule type="expression" dxfId="288" priority="315">
      <formula>J7="High"</formula>
    </cfRule>
  </conditionalFormatting>
  <conditionalFormatting sqref="I9">
    <cfRule type="expression" dxfId="287" priority="310">
      <formula>I9="Untested"</formula>
    </cfRule>
    <cfRule type="expression" dxfId="286" priority="311">
      <formula>I9="Pass"</formula>
    </cfRule>
    <cfRule type="expression" dxfId="285" priority="312">
      <formula>I9="Fail"</formula>
    </cfRule>
  </conditionalFormatting>
  <conditionalFormatting sqref="J9">
    <cfRule type="expression" dxfId="284" priority="307">
      <formula>J9="Medium"</formula>
    </cfRule>
    <cfRule type="expression" dxfId="283" priority="308">
      <formula>J9="Low"</formula>
    </cfRule>
    <cfRule type="expression" dxfId="282" priority="309">
      <formula>J9="High"</formula>
    </cfRule>
  </conditionalFormatting>
  <conditionalFormatting sqref="I13">
    <cfRule type="expression" dxfId="281" priority="52">
      <formula>I13="Untested"</formula>
    </cfRule>
    <cfRule type="expression" dxfId="280" priority="53">
      <formula>I13="Pass"</formula>
    </cfRule>
    <cfRule type="expression" dxfId="279" priority="54">
      <formula>I13="Fail"</formula>
    </cfRule>
  </conditionalFormatting>
  <conditionalFormatting sqref="J13">
    <cfRule type="expression" dxfId="278" priority="49">
      <formula>J13="Medium"</formula>
    </cfRule>
    <cfRule type="expression" dxfId="277" priority="50">
      <formula>J13="Low"</formula>
    </cfRule>
    <cfRule type="expression" dxfId="276" priority="51">
      <formula>J13="High"</formula>
    </cfRule>
  </conditionalFormatting>
  <conditionalFormatting sqref="I10">
    <cfRule type="expression" dxfId="275" priority="28">
      <formula>I10="Untested"</formula>
    </cfRule>
    <cfRule type="expression" dxfId="274" priority="29">
      <formula>I10="Pass"</formula>
    </cfRule>
    <cfRule type="expression" dxfId="273" priority="30">
      <formula>I10="Fail"</formula>
    </cfRule>
  </conditionalFormatting>
  <conditionalFormatting sqref="J10">
    <cfRule type="expression" dxfId="272" priority="25">
      <formula>J10="Medium"</formula>
    </cfRule>
    <cfRule type="expression" dxfId="271" priority="26">
      <formula>J10="Low"</formula>
    </cfRule>
    <cfRule type="expression" dxfId="270" priority="27">
      <formula>J10="High"</formula>
    </cfRule>
  </conditionalFormatting>
  <conditionalFormatting sqref="I8">
    <cfRule type="expression" dxfId="269" priority="22">
      <formula>I8="Untested"</formula>
    </cfRule>
    <cfRule type="expression" dxfId="268" priority="23">
      <formula>I8="Pass"</formula>
    </cfRule>
    <cfRule type="expression" dxfId="267" priority="24">
      <formula>I8="Fail"</formula>
    </cfRule>
  </conditionalFormatting>
  <conditionalFormatting sqref="J8">
    <cfRule type="expression" dxfId="266" priority="19">
      <formula>J8="Medium"</formula>
    </cfRule>
    <cfRule type="expression" dxfId="265" priority="20">
      <formula>J8="Low"</formula>
    </cfRule>
    <cfRule type="expression" dxfId="264" priority="21">
      <formula>J8="High"</formula>
    </cfRule>
  </conditionalFormatting>
  <conditionalFormatting sqref="I11">
    <cfRule type="expression" dxfId="263" priority="16">
      <formula>I11="Untested"</formula>
    </cfRule>
    <cfRule type="expression" dxfId="262" priority="17">
      <formula>I11="Pass"</formula>
    </cfRule>
    <cfRule type="expression" dxfId="261" priority="18">
      <formula>I11="Fail"</formula>
    </cfRule>
  </conditionalFormatting>
  <conditionalFormatting sqref="J11">
    <cfRule type="expression" dxfId="260" priority="13">
      <formula>J11="Medium"</formula>
    </cfRule>
    <cfRule type="expression" dxfId="259" priority="14">
      <formula>J11="Low"</formula>
    </cfRule>
    <cfRule type="expression" dxfId="258" priority="15">
      <formula>J11="High"</formula>
    </cfRule>
  </conditionalFormatting>
  <conditionalFormatting sqref="I12">
    <cfRule type="expression" dxfId="257" priority="10">
      <formula>I12="Untested"</formula>
    </cfRule>
    <cfRule type="expression" dxfId="256" priority="11">
      <formula>I12="Pass"</formula>
    </cfRule>
    <cfRule type="expression" dxfId="255" priority="12">
      <formula>I12="Fail"</formula>
    </cfRule>
  </conditionalFormatting>
  <conditionalFormatting sqref="J12">
    <cfRule type="expression" dxfId="254" priority="7">
      <formula>J12="Medium"</formula>
    </cfRule>
    <cfRule type="expression" dxfId="253" priority="8">
      <formula>J12="Low"</formula>
    </cfRule>
    <cfRule type="expression" dxfId="252" priority="9">
      <formula>J12="High"</formula>
    </cfRule>
  </conditionalFormatting>
  <conditionalFormatting sqref="I14">
    <cfRule type="expression" dxfId="251" priority="4">
      <formula>I14="Untested"</formula>
    </cfRule>
    <cfRule type="expression" dxfId="250" priority="5">
      <formula>I14="Pass"</formula>
    </cfRule>
    <cfRule type="expression" dxfId="249" priority="6">
      <formula>I14="Fail"</formula>
    </cfRule>
  </conditionalFormatting>
  <conditionalFormatting sqref="J14">
    <cfRule type="expression" dxfId="248" priority="1">
      <formula>J14="Medium"</formula>
    </cfRule>
    <cfRule type="expression" dxfId="247" priority="2">
      <formula>J14="Low"</formula>
    </cfRule>
    <cfRule type="expression" dxfId="246" priority="3">
      <formula>J14="High"</formula>
    </cfRule>
  </conditionalFormatting>
  <dataValidations count="2">
    <dataValidation type="list" allowBlank="1" showInputMessage="1" showErrorMessage="1" sqref="J2" xr:uid="{00000000-0002-0000-0A00-000000000000}">
      <formula1>#REF!</formula1>
    </dataValidation>
    <dataValidation allowBlank="1" showInputMessage="1" showErrorMessage="1" promptTitle="ket-qua1" sqref="I5 I1:I2" xr:uid="{00000000-0002-0000-0A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2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A00-000003000000}">
          <x14:formula1>
            <xm:f>Config!$A$1:$A$4</xm:f>
          </x14:formula1>
          <xm:sqref>J5 J15:J1048576 I7:I14</xm:sqref>
        </x14:dataValidation>
        <x14:dataValidation type="list" allowBlank="1" showInputMessage="1" showErrorMessage="1" xr:uid="{00000000-0002-0000-0A00-000004000000}">
          <x14:formula1>
            <xm:f>Config!$B$1:$B$3</xm:f>
          </x14:formula1>
          <xm:sqref>J7:J14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7"/>
  <sheetViews>
    <sheetView topLeftCell="A6"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369</v>
      </c>
      <c r="D1" s="112"/>
      <c r="E1" s="112"/>
      <c r="F1" s="112"/>
      <c r="G1" s="112"/>
      <c r="H1" s="112"/>
      <c r="I1" s="112"/>
      <c r="J1" s="112"/>
      <c r="K1" s="112"/>
      <c r="L1" s="112"/>
      <c r="M1" s="92"/>
      <c r="N1" s="66"/>
      <c r="O1" s="67"/>
    </row>
    <row r="2" spans="1:15" s="55" customFormat="1" ht="29">
      <c r="B2" s="63" t="s">
        <v>7</v>
      </c>
      <c r="C2" s="68"/>
      <c r="D2" s="113"/>
      <c r="E2" s="113"/>
      <c r="F2" s="113"/>
      <c r="G2" s="113"/>
      <c r="H2" s="113"/>
      <c r="I2" s="113"/>
      <c r="J2" s="113"/>
      <c r="K2" s="113"/>
      <c r="L2" s="112"/>
      <c r="M2" s="92"/>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COUNTIF(I7:I101,"Pass")</f>
        <v>11</v>
      </c>
      <c r="C4" s="74"/>
      <c r="D4" s="114"/>
      <c r="E4" s="73">
        <f>COUNTIF(I11:I101,"Fail")</f>
        <v>0</v>
      </c>
      <c r="F4" s="116"/>
      <c r="G4" s="75">
        <f>COUNTIF(I11:I101,"Untested")</f>
        <v>0</v>
      </c>
      <c r="H4" s="118"/>
      <c r="I4" s="69">
        <f>(B4+E4+G4)</f>
        <v>11</v>
      </c>
      <c r="J4" s="76"/>
      <c r="K4" s="69">
        <f>COUNTIF(J11:J101,"High")</f>
        <v>7</v>
      </c>
      <c r="L4" s="69">
        <f>COUNTIF(J11:J101,"Medium")</f>
        <v>0</v>
      </c>
      <c r="M4" s="31">
        <f>COUNTIF(J11:J101,"Low")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144">
      <c r="A7" s="57">
        <v>1</v>
      </c>
      <c r="B7" s="50" t="s">
        <v>45</v>
      </c>
      <c r="C7" s="62" t="s">
        <v>370</v>
      </c>
      <c r="D7" s="50" t="s">
        <v>337</v>
      </c>
      <c r="E7" s="50" t="s">
        <v>206</v>
      </c>
      <c r="F7" s="51"/>
      <c r="G7" s="50" t="s">
        <v>377</v>
      </c>
      <c r="H7" s="58"/>
      <c r="I7" s="59" t="s">
        <v>8</v>
      </c>
      <c r="J7" s="59" t="s">
        <v>34</v>
      </c>
      <c r="K7" s="60"/>
      <c r="L7" s="58"/>
      <c r="M7" s="61" t="s">
        <v>523</v>
      </c>
      <c r="N7" s="60" t="s">
        <v>398</v>
      </c>
    </row>
    <row r="8" spans="1:15" ht="80">
      <c r="A8" s="57">
        <v>2</v>
      </c>
      <c r="B8" s="50" t="s">
        <v>44</v>
      </c>
      <c r="C8" s="62" t="s">
        <v>371</v>
      </c>
      <c r="D8" s="50" t="s">
        <v>372</v>
      </c>
      <c r="E8" s="50" t="s">
        <v>206</v>
      </c>
      <c r="F8" s="51"/>
      <c r="G8" s="50" t="s">
        <v>376</v>
      </c>
      <c r="H8" s="58"/>
      <c r="I8" s="59" t="s">
        <v>8</v>
      </c>
      <c r="J8" s="59" t="s">
        <v>34</v>
      </c>
      <c r="K8" s="60"/>
      <c r="L8" s="58"/>
      <c r="M8" s="61" t="s">
        <v>523</v>
      </c>
      <c r="N8" s="60" t="s">
        <v>398</v>
      </c>
    </row>
    <row r="9" spans="1:15" ht="48">
      <c r="A9" s="57">
        <v>3</v>
      </c>
      <c r="B9" s="50" t="s">
        <v>44</v>
      </c>
      <c r="C9" s="62" t="s">
        <v>373</v>
      </c>
      <c r="D9" s="50" t="s">
        <v>374</v>
      </c>
      <c r="E9" s="50" t="s">
        <v>206</v>
      </c>
      <c r="F9" s="51"/>
      <c r="G9" s="50" t="s">
        <v>375</v>
      </c>
      <c r="H9" s="58"/>
      <c r="I9" s="59" t="s">
        <v>8</v>
      </c>
      <c r="J9" s="59" t="s">
        <v>34</v>
      </c>
      <c r="K9" s="60"/>
      <c r="L9" s="58"/>
      <c r="M9" s="61" t="s">
        <v>523</v>
      </c>
      <c r="N9" s="60" t="s">
        <v>398</v>
      </c>
    </row>
    <row r="10" spans="1:15" ht="48">
      <c r="A10" s="57">
        <v>4</v>
      </c>
      <c r="B10" s="50" t="s">
        <v>45</v>
      </c>
      <c r="C10" s="62" t="s">
        <v>378</v>
      </c>
      <c r="D10" s="50" t="s">
        <v>337</v>
      </c>
      <c r="E10" s="50" t="s">
        <v>206</v>
      </c>
      <c r="F10" s="51"/>
      <c r="G10" s="50" t="s">
        <v>379</v>
      </c>
      <c r="H10" s="58"/>
      <c r="I10" s="59" t="s">
        <v>8</v>
      </c>
      <c r="J10" s="59" t="s">
        <v>34</v>
      </c>
      <c r="K10" s="60"/>
      <c r="L10" s="58"/>
      <c r="M10" s="61" t="s">
        <v>523</v>
      </c>
      <c r="N10" s="60" t="s">
        <v>398</v>
      </c>
    </row>
    <row r="11" spans="1:15" ht="80">
      <c r="A11" s="57">
        <v>5</v>
      </c>
      <c r="B11" s="50" t="s">
        <v>44</v>
      </c>
      <c r="C11" s="62" t="s">
        <v>380</v>
      </c>
      <c r="D11" s="50" t="s">
        <v>381</v>
      </c>
      <c r="E11" s="50" t="s">
        <v>206</v>
      </c>
      <c r="F11" s="51"/>
      <c r="G11" s="50" t="s">
        <v>382</v>
      </c>
      <c r="H11" s="58"/>
      <c r="I11" s="59" t="s">
        <v>8</v>
      </c>
      <c r="J11" s="59" t="s">
        <v>34</v>
      </c>
      <c r="K11" s="60"/>
      <c r="L11" s="58"/>
      <c r="M11" s="61" t="s">
        <v>523</v>
      </c>
      <c r="N11" s="60" t="s">
        <v>398</v>
      </c>
    </row>
    <row r="12" spans="1:15" ht="64">
      <c r="A12" s="57">
        <v>6</v>
      </c>
      <c r="B12" s="50" t="s">
        <v>45</v>
      </c>
      <c r="C12" s="62" t="s">
        <v>383</v>
      </c>
      <c r="D12" s="50" t="s">
        <v>337</v>
      </c>
      <c r="E12" s="50" t="s">
        <v>206</v>
      </c>
      <c r="F12" s="51"/>
      <c r="G12" s="50" t="s">
        <v>384</v>
      </c>
      <c r="H12" s="58"/>
      <c r="I12" s="59" t="s">
        <v>8</v>
      </c>
      <c r="J12" s="59" t="s">
        <v>34</v>
      </c>
      <c r="K12" s="60"/>
      <c r="L12" s="58"/>
      <c r="M12" s="61" t="s">
        <v>523</v>
      </c>
      <c r="N12" s="60" t="s">
        <v>398</v>
      </c>
    </row>
    <row r="13" spans="1:15" ht="32">
      <c r="A13" s="57">
        <v>7</v>
      </c>
      <c r="B13" s="50" t="s">
        <v>45</v>
      </c>
      <c r="C13" s="62" t="s">
        <v>385</v>
      </c>
      <c r="D13" s="50" t="s">
        <v>337</v>
      </c>
      <c r="E13" s="50" t="s">
        <v>206</v>
      </c>
      <c r="F13" s="51"/>
      <c r="G13" s="50" t="s">
        <v>386</v>
      </c>
      <c r="H13" s="58"/>
      <c r="I13" s="59" t="s">
        <v>8</v>
      </c>
      <c r="J13" s="59" t="s">
        <v>34</v>
      </c>
      <c r="K13" s="60"/>
      <c r="L13" s="58"/>
      <c r="M13" s="61" t="s">
        <v>523</v>
      </c>
      <c r="N13" s="60" t="s">
        <v>398</v>
      </c>
    </row>
    <row r="14" spans="1:15" ht="32">
      <c r="A14" s="57">
        <v>8</v>
      </c>
      <c r="B14" s="50" t="s">
        <v>45</v>
      </c>
      <c r="C14" s="62" t="s">
        <v>387</v>
      </c>
      <c r="D14" s="50" t="s">
        <v>337</v>
      </c>
      <c r="E14" s="50" t="s">
        <v>206</v>
      </c>
      <c r="F14" s="51"/>
      <c r="G14" s="50" t="s">
        <v>388</v>
      </c>
      <c r="H14" s="58"/>
      <c r="I14" s="59" t="s">
        <v>8</v>
      </c>
      <c r="J14" s="59" t="s">
        <v>34</v>
      </c>
      <c r="K14" s="60"/>
      <c r="L14" s="58"/>
      <c r="M14" s="61" t="s">
        <v>523</v>
      </c>
      <c r="N14" s="60" t="s">
        <v>398</v>
      </c>
    </row>
    <row r="15" spans="1:15" ht="32">
      <c r="A15" s="57">
        <v>9</v>
      </c>
      <c r="B15" s="50" t="s">
        <v>45</v>
      </c>
      <c r="C15" s="62" t="s">
        <v>389</v>
      </c>
      <c r="D15" s="50" t="s">
        <v>337</v>
      </c>
      <c r="E15" s="50" t="s">
        <v>206</v>
      </c>
      <c r="F15" s="51"/>
      <c r="G15" s="50" t="s">
        <v>390</v>
      </c>
      <c r="H15" s="58"/>
      <c r="I15" s="59" t="s">
        <v>8</v>
      </c>
      <c r="J15" s="59" t="s">
        <v>34</v>
      </c>
      <c r="K15" s="60"/>
      <c r="L15" s="58"/>
      <c r="M15" s="61" t="s">
        <v>523</v>
      </c>
      <c r="N15" s="60" t="s">
        <v>398</v>
      </c>
    </row>
    <row r="16" spans="1:15" ht="32">
      <c r="A16" s="57">
        <v>10</v>
      </c>
      <c r="B16" s="50" t="s">
        <v>45</v>
      </c>
      <c r="C16" s="62" t="s">
        <v>391</v>
      </c>
      <c r="D16" s="50" t="s">
        <v>337</v>
      </c>
      <c r="E16" s="50" t="s">
        <v>206</v>
      </c>
      <c r="F16" s="51"/>
      <c r="G16" s="50" t="s">
        <v>392</v>
      </c>
      <c r="H16" s="58"/>
      <c r="I16" s="59" t="s">
        <v>8</v>
      </c>
      <c r="J16" s="59" t="s">
        <v>34</v>
      </c>
      <c r="K16" s="60"/>
      <c r="L16" s="58"/>
      <c r="M16" s="61" t="s">
        <v>523</v>
      </c>
      <c r="N16" s="60" t="s">
        <v>398</v>
      </c>
    </row>
    <row r="17" spans="1:14" ht="48">
      <c r="A17" s="57">
        <v>11</v>
      </c>
      <c r="B17" s="50" t="s">
        <v>45</v>
      </c>
      <c r="C17" s="62" t="s">
        <v>393</v>
      </c>
      <c r="D17" s="50" t="s">
        <v>374</v>
      </c>
      <c r="E17" s="50" t="s">
        <v>206</v>
      </c>
      <c r="F17" s="51"/>
      <c r="G17" s="50" t="s">
        <v>394</v>
      </c>
      <c r="H17" s="58"/>
      <c r="I17" s="59" t="s">
        <v>8</v>
      </c>
      <c r="J17" s="59" t="s">
        <v>34</v>
      </c>
      <c r="K17" s="60"/>
      <c r="L17" s="58"/>
      <c r="M17" s="61" t="s">
        <v>523</v>
      </c>
      <c r="N17" s="60" t="s">
        <v>398</v>
      </c>
    </row>
  </sheetData>
  <autoFilter ref="B6:B14" xr:uid="{00000000-0009-0000-0000-00000B000000}"/>
  <mergeCells count="5">
    <mergeCell ref="D1:L1"/>
    <mergeCell ref="D2:L2"/>
    <mergeCell ref="D3:D4"/>
    <mergeCell ref="F3:F4"/>
    <mergeCell ref="H3:H4"/>
  </mergeCells>
  <conditionalFormatting sqref="I7">
    <cfRule type="expression" dxfId="245" priority="88">
      <formula>I7="Untested"</formula>
    </cfRule>
    <cfRule type="expression" dxfId="244" priority="89">
      <formula>I7="Pass"</formula>
    </cfRule>
    <cfRule type="expression" dxfId="243" priority="90">
      <formula>I7="Fail"</formula>
    </cfRule>
  </conditionalFormatting>
  <conditionalFormatting sqref="J7">
    <cfRule type="expression" dxfId="242" priority="85">
      <formula>J7="Medium"</formula>
    </cfRule>
    <cfRule type="expression" dxfId="241" priority="86">
      <formula>J7="Low"</formula>
    </cfRule>
    <cfRule type="expression" dxfId="240" priority="87">
      <formula>J7="High"</formula>
    </cfRule>
  </conditionalFormatting>
  <conditionalFormatting sqref="I9">
    <cfRule type="expression" dxfId="239" priority="82">
      <formula>I9="Untested"</formula>
    </cfRule>
    <cfRule type="expression" dxfId="238" priority="83">
      <formula>I9="Pass"</formula>
    </cfRule>
    <cfRule type="expression" dxfId="237" priority="84">
      <formula>I9="Fail"</formula>
    </cfRule>
  </conditionalFormatting>
  <conditionalFormatting sqref="J9">
    <cfRule type="expression" dxfId="236" priority="79">
      <formula>J9="Medium"</formula>
    </cfRule>
    <cfRule type="expression" dxfId="235" priority="80">
      <formula>J9="Low"</formula>
    </cfRule>
    <cfRule type="expression" dxfId="234" priority="81">
      <formula>J9="High"</formula>
    </cfRule>
  </conditionalFormatting>
  <conditionalFormatting sqref="I13">
    <cfRule type="expression" dxfId="233" priority="28">
      <formula>I13="Untested"</formula>
    </cfRule>
    <cfRule type="expression" dxfId="232" priority="29">
      <formula>I13="Pass"</formula>
    </cfRule>
    <cfRule type="expression" dxfId="231" priority="30">
      <formula>I13="Fail"</formula>
    </cfRule>
  </conditionalFormatting>
  <conditionalFormatting sqref="J13">
    <cfRule type="expression" dxfId="230" priority="25">
      <formula>J13="Medium"</formula>
    </cfRule>
    <cfRule type="expression" dxfId="229" priority="26">
      <formula>J13="Low"</formula>
    </cfRule>
    <cfRule type="expression" dxfId="228" priority="27">
      <formula>J13="High"</formula>
    </cfRule>
  </conditionalFormatting>
  <conditionalFormatting sqref="I8">
    <cfRule type="expression" dxfId="227" priority="64">
      <formula>I8="Untested"</formula>
    </cfRule>
    <cfRule type="expression" dxfId="226" priority="65">
      <formula>I8="Pass"</formula>
    </cfRule>
    <cfRule type="expression" dxfId="225" priority="66">
      <formula>I8="Fail"</formula>
    </cfRule>
  </conditionalFormatting>
  <conditionalFormatting sqref="J8">
    <cfRule type="expression" dxfId="224" priority="61">
      <formula>J8="Medium"</formula>
    </cfRule>
    <cfRule type="expression" dxfId="223" priority="62">
      <formula>J8="Low"</formula>
    </cfRule>
    <cfRule type="expression" dxfId="222" priority="63">
      <formula>J8="High"</formula>
    </cfRule>
  </conditionalFormatting>
  <conditionalFormatting sqref="I11">
    <cfRule type="expression" dxfId="221" priority="58">
      <formula>I11="Untested"</formula>
    </cfRule>
    <cfRule type="expression" dxfId="220" priority="59">
      <formula>I11="Pass"</formula>
    </cfRule>
    <cfRule type="expression" dxfId="219" priority="60">
      <formula>I11="Fail"</formula>
    </cfRule>
  </conditionalFormatting>
  <conditionalFormatting sqref="J11">
    <cfRule type="expression" dxfId="218" priority="55">
      <formula>J11="Medium"</formula>
    </cfRule>
    <cfRule type="expression" dxfId="217" priority="56">
      <formula>J11="Low"</formula>
    </cfRule>
    <cfRule type="expression" dxfId="216" priority="57">
      <formula>J11="High"</formula>
    </cfRule>
  </conditionalFormatting>
  <conditionalFormatting sqref="I15">
    <cfRule type="expression" dxfId="215" priority="16">
      <formula>I15="Untested"</formula>
    </cfRule>
    <cfRule type="expression" dxfId="214" priority="17">
      <formula>I15="Pass"</formula>
    </cfRule>
    <cfRule type="expression" dxfId="213" priority="18">
      <formula>I15="Fail"</formula>
    </cfRule>
  </conditionalFormatting>
  <conditionalFormatting sqref="J15">
    <cfRule type="expression" dxfId="212" priority="13">
      <formula>J15="Medium"</formula>
    </cfRule>
    <cfRule type="expression" dxfId="211" priority="14">
      <formula>J15="Low"</formula>
    </cfRule>
    <cfRule type="expression" dxfId="210" priority="15">
      <formula>J15="High"</formula>
    </cfRule>
  </conditionalFormatting>
  <conditionalFormatting sqref="I14">
    <cfRule type="expression" dxfId="209" priority="22">
      <formula>I14="Untested"</formula>
    </cfRule>
    <cfRule type="expression" dxfId="208" priority="23">
      <formula>I14="Pass"</formula>
    </cfRule>
    <cfRule type="expression" dxfId="207" priority="24">
      <formula>I14="Fail"</formula>
    </cfRule>
  </conditionalFormatting>
  <conditionalFormatting sqref="J14">
    <cfRule type="expression" dxfId="206" priority="19">
      <formula>J14="Medium"</formula>
    </cfRule>
    <cfRule type="expression" dxfId="205" priority="20">
      <formula>J14="Low"</formula>
    </cfRule>
    <cfRule type="expression" dxfId="204" priority="21">
      <formula>J14="High"</formula>
    </cfRule>
  </conditionalFormatting>
  <conditionalFormatting sqref="I10">
    <cfRule type="expression" dxfId="203" priority="40">
      <formula>I10="Untested"</formula>
    </cfRule>
    <cfRule type="expression" dxfId="202" priority="41">
      <formula>I10="Pass"</formula>
    </cfRule>
    <cfRule type="expression" dxfId="201" priority="42">
      <formula>I10="Fail"</formula>
    </cfRule>
  </conditionalFormatting>
  <conditionalFormatting sqref="J10">
    <cfRule type="expression" dxfId="200" priority="37">
      <formula>J10="Medium"</formula>
    </cfRule>
    <cfRule type="expression" dxfId="199" priority="38">
      <formula>J10="Low"</formula>
    </cfRule>
    <cfRule type="expression" dxfId="198" priority="39">
      <formula>J10="High"</formula>
    </cfRule>
  </conditionalFormatting>
  <conditionalFormatting sqref="I12">
    <cfRule type="expression" dxfId="197" priority="34">
      <formula>I12="Untested"</formula>
    </cfRule>
    <cfRule type="expression" dxfId="196" priority="35">
      <formula>I12="Pass"</formula>
    </cfRule>
    <cfRule type="expression" dxfId="195" priority="36">
      <formula>I12="Fail"</formula>
    </cfRule>
  </conditionalFormatting>
  <conditionalFormatting sqref="J12">
    <cfRule type="expression" dxfId="194" priority="31">
      <formula>J12="Medium"</formula>
    </cfRule>
    <cfRule type="expression" dxfId="193" priority="32">
      <formula>J12="Low"</formula>
    </cfRule>
    <cfRule type="expression" dxfId="192" priority="33">
      <formula>J12="High"</formula>
    </cfRule>
  </conditionalFormatting>
  <conditionalFormatting sqref="I16">
    <cfRule type="expression" dxfId="191" priority="10">
      <formula>I16="Untested"</formula>
    </cfRule>
    <cfRule type="expression" dxfId="190" priority="11">
      <formula>I16="Pass"</formula>
    </cfRule>
    <cfRule type="expression" dxfId="189" priority="12">
      <formula>I16="Fail"</formula>
    </cfRule>
  </conditionalFormatting>
  <conditionalFormatting sqref="J16">
    <cfRule type="expression" dxfId="188" priority="7">
      <formula>J16="Medium"</formula>
    </cfRule>
    <cfRule type="expression" dxfId="187" priority="8">
      <formula>J16="Low"</formula>
    </cfRule>
    <cfRule type="expression" dxfId="186" priority="9">
      <formula>J16="High"</formula>
    </cfRule>
  </conditionalFormatting>
  <conditionalFormatting sqref="I17">
    <cfRule type="expression" dxfId="185" priority="4">
      <formula>I17="Untested"</formula>
    </cfRule>
    <cfRule type="expression" dxfId="184" priority="5">
      <formula>I17="Pass"</formula>
    </cfRule>
    <cfRule type="expression" dxfId="183" priority="6">
      <formula>I17="Fail"</formula>
    </cfRule>
  </conditionalFormatting>
  <conditionalFormatting sqref="J17">
    <cfRule type="expression" dxfId="182" priority="1">
      <formula>J17="Medium"</formula>
    </cfRule>
    <cfRule type="expression" dxfId="181" priority="2">
      <formula>J17="Low"</formula>
    </cfRule>
    <cfRule type="expression" dxfId="180" priority="3">
      <formula>J17="High"</formula>
    </cfRule>
  </conditionalFormatting>
  <dataValidations count="2">
    <dataValidation allowBlank="1" showInputMessage="1" showErrorMessage="1" promptTitle="ket-qua1" sqref="I5 I1:I2" xr:uid="{00000000-0002-0000-0B00-000000000000}"/>
    <dataValidation type="list" allowBlank="1" showInputMessage="1" showErrorMessage="1" sqref="J2" xr:uid="{00000000-0002-0000-0B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2000000}">
          <x14:formula1>
            <xm:f>Config!$B$1:$B$3</xm:f>
          </x14:formula1>
          <xm:sqref>J7:J17</xm:sqref>
        </x14:dataValidation>
        <x14:dataValidation type="list" allowBlank="1" showInputMessage="1" showErrorMessage="1" xr:uid="{00000000-0002-0000-0B00-000003000000}">
          <x14:formula1>
            <xm:f>Config!$A$1:$A$4</xm:f>
          </x14:formula1>
          <xm:sqref>J5 I7:I17 J18:J1048576</xm:sqref>
        </x14:dataValidation>
        <x14:dataValidation type="list" allowBlank="1" showInputMessage="1" showErrorMessage="1" xr:uid="{00000000-0002-0000-0B00-000004000000}">
          <x14:formula1>
            <xm:f>'/Users/dungnguyen/Desktop/TestCase/\Users\dungnguyen\Library\Containers\com.microsoft.Excel\Data\Documents\C:\Users\YenLT\Desktop\SWP\Final report rè\[Testcase_function-OnlineTickets.xlsx]Config'!#REF!</xm:f>
          </x14:formula1>
          <xm:sqref>J1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1"/>
  <sheetViews>
    <sheetView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2"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435</v>
      </c>
      <c r="D1" s="112"/>
      <c r="E1" s="112"/>
      <c r="F1" s="112"/>
      <c r="G1" s="112"/>
      <c r="H1" s="112"/>
      <c r="I1" s="112"/>
      <c r="J1" s="112"/>
      <c r="K1" s="112"/>
      <c r="L1" s="112"/>
      <c r="M1" s="96"/>
      <c r="N1" s="66"/>
      <c r="O1" s="67"/>
    </row>
    <row r="2" spans="1:15" s="55" customFormat="1" ht="29">
      <c r="B2" s="63" t="s">
        <v>7</v>
      </c>
      <c r="C2" s="68"/>
      <c r="D2" s="113"/>
      <c r="E2" s="113"/>
      <c r="F2" s="113"/>
      <c r="G2" s="113"/>
      <c r="H2" s="113"/>
      <c r="I2" s="113"/>
      <c r="J2" s="113"/>
      <c r="K2" s="113"/>
      <c r="L2" s="112"/>
      <c r="M2" s="96"/>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COUNTIF(I7:I78,"Pass")</f>
        <v>15</v>
      </c>
      <c r="C4" s="74"/>
      <c r="D4" s="114"/>
      <c r="E4" s="73">
        <f>COUNTIF(I8:I78,"Fail")</f>
        <v>0</v>
      </c>
      <c r="F4" s="116"/>
      <c r="G4" s="75">
        <f>COUNTIF(I8:I78,"Untested")</f>
        <v>0</v>
      </c>
      <c r="H4" s="118"/>
      <c r="I4" s="69">
        <f>(B4+E4+G4)</f>
        <v>15</v>
      </c>
      <c r="J4" s="76"/>
      <c r="K4" s="69">
        <f>COUNTIF(J8:J78,"High")</f>
        <v>0</v>
      </c>
      <c r="L4" s="69">
        <f>COUNTIF(J7:J78,"Medium")</f>
        <v>15</v>
      </c>
      <c r="M4" s="31">
        <f>COUNTIF(J8:J78,"Low")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48">
      <c r="A7" s="57">
        <v>1</v>
      </c>
      <c r="B7" s="50" t="s">
        <v>45</v>
      </c>
      <c r="C7" s="62" t="s">
        <v>436</v>
      </c>
      <c r="D7" s="50" t="s">
        <v>437</v>
      </c>
      <c r="E7" s="50" t="s">
        <v>206</v>
      </c>
      <c r="F7" s="51"/>
      <c r="G7" s="50" t="s">
        <v>438</v>
      </c>
      <c r="H7" s="58"/>
      <c r="I7" s="59" t="s">
        <v>8</v>
      </c>
      <c r="J7" s="59" t="s">
        <v>35</v>
      </c>
      <c r="K7" s="60"/>
      <c r="L7" s="58"/>
      <c r="M7" s="61" t="s">
        <v>524</v>
      </c>
      <c r="N7" s="60" t="s">
        <v>398</v>
      </c>
    </row>
    <row r="8" spans="1:15" ht="32">
      <c r="A8" s="57">
        <v>2</v>
      </c>
      <c r="B8" s="50" t="s">
        <v>45</v>
      </c>
      <c r="C8" s="62" t="s">
        <v>439</v>
      </c>
      <c r="D8" s="50" t="s">
        <v>437</v>
      </c>
      <c r="E8" s="50" t="s">
        <v>206</v>
      </c>
      <c r="F8" s="51"/>
      <c r="G8" s="50" t="s">
        <v>440</v>
      </c>
      <c r="H8" s="58"/>
      <c r="I8" s="59" t="s">
        <v>8</v>
      </c>
      <c r="J8" s="59" t="s">
        <v>35</v>
      </c>
      <c r="K8" s="60"/>
      <c r="L8" s="58"/>
      <c r="M8" s="61" t="s">
        <v>524</v>
      </c>
      <c r="N8" s="60" t="s">
        <v>398</v>
      </c>
    </row>
    <row r="9" spans="1:15" ht="32">
      <c r="A9" s="57">
        <v>3</v>
      </c>
      <c r="B9" s="50" t="s">
        <v>45</v>
      </c>
      <c r="C9" s="62" t="s">
        <v>441</v>
      </c>
      <c r="D9" s="50" t="s">
        <v>437</v>
      </c>
      <c r="E9" s="50" t="s">
        <v>206</v>
      </c>
      <c r="F9" s="51"/>
      <c r="G9" s="50" t="s">
        <v>442</v>
      </c>
      <c r="H9" s="58"/>
      <c r="I9" s="59" t="s">
        <v>8</v>
      </c>
      <c r="J9" s="59" t="s">
        <v>35</v>
      </c>
      <c r="K9" s="60"/>
      <c r="L9" s="58"/>
      <c r="M9" s="61" t="s">
        <v>524</v>
      </c>
      <c r="N9" s="60" t="s">
        <v>398</v>
      </c>
    </row>
    <row r="10" spans="1:15" ht="48">
      <c r="A10" s="57">
        <v>4</v>
      </c>
      <c r="B10" s="50" t="s">
        <v>45</v>
      </c>
      <c r="C10" s="62" t="s">
        <v>443</v>
      </c>
      <c r="D10" s="50" t="s">
        <v>437</v>
      </c>
      <c r="E10" s="50" t="s">
        <v>206</v>
      </c>
      <c r="F10" s="51"/>
      <c r="G10" s="50" t="s">
        <v>444</v>
      </c>
      <c r="H10" s="58"/>
      <c r="I10" s="59" t="s">
        <v>8</v>
      </c>
      <c r="J10" s="59" t="s">
        <v>35</v>
      </c>
      <c r="K10" s="60"/>
      <c r="L10" s="58"/>
      <c r="M10" s="61" t="s">
        <v>524</v>
      </c>
      <c r="N10" s="60" t="s">
        <v>398</v>
      </c>
    </row>
    <row r="11" spans="1:15" ht="32">
      <c r="A11" s="57">
        <v>5</v>
      </c>
      <c r="B11" s="50" t="s">
        <v>45</v>
      </c>
      <c r="C11" s="62" t="s">
        <v>445</v>
      </c>
      <c r="D11" s="50" t="s">
        <v>437</v>
      </c>
      <c r="E11" s="50" t="s">
        <v>206</v>
      </c>
      <c r="F11" s="51"/>
      <c r="G11" s="50" t="s">
        <v>446</v>
      </c>
      <c r="H11" s="58"/>
      <c r="I11" s="59" t="s">
        <v>8</v>
      </c>
      <c r="J11" s="59" t="s">
        <v>35</v>
      </c>
      <c r="K11" s="60"/>
      <c r="L11" s="58"/>
      <c r="M11" s="61" t="s">
        <v>524</v>
      </c>
      <c r="N11" s="60" t="s">
        <v>398</v>
      </c>
    </row>
    <row r="12" spans="1:15" ht="32">
      <c r="A12" s="57">
        <v>6</v>
      </c>
      <c r="B12" s="50" t="s">
        <v>45</v>
      </c>
      <c r="C12" s="62" t="s">
        <v>447</v>
      </c>
      <c r="D12" s="50" t="s">
        <v>437</v>
      </c>
      <c r="E12" s="50" t="s">
        <v>206</v>
      </c>
      <c r="F12" s="51"/>
      <c r="G12" s="50" t="s">
        <v>448</v>
      </c>
      <c r="H12" s="58"/>
      <c r="I12" s="59" t="s">
        <v>8</v>
      </c>
      <c r="J12" s="59" t="s">
        <v>35</v>
      </c>
      <c r="K12" s="60"/>
      <c r="L12" s="58"/>
      <c r="M12" s="61" t="s">
        <v>524</v>
      </c>
      <c r="N12" s="60" t="s">
        <v>398</v>
      </c>
    </row>
    <row r="13" spans="1:15" ht="48">
      <c r="A13" s="57">
        <v>7</v>
      </c>
      <c r="B13" s="50" t="s">
        <v>45</v>
      </c>
      <c r="C13" s="62" t="s">
        <v>449</v>
      </c>
      <c r="D13" s="50" t="s">
        <v>437</v>
      </c>
      <c r="E13" s="50" t="s">
        <v>206</v>
      </c>
      <c r="F13" s="51"/>
      <c r="G13" s="50" t="s">
        <v>450</v>
      </c>
      <c r="H13" s="58"/>
      <c r="I13" s="59" t="s">
        <v>8</v>
      </c>
      <c r="J13" s="59" t="s">
        <v>35</v>
      </c>
      <c r="K13" s="60"/>
      <c r="L13" s="58"/>
      <c r="M13" s="61" t="s">
        <v>524</v>
      </c>
      <c r="N13" s="60" t="s">
        <v>398</v>
      </c>
    </row>
    <row r="14" spans="1:15" ht="48">
      <c r="A14" s="57">
        <v>8</v>
      </c>
      <c r="B14" s="50" t="s">
        <v>45</v>
      </c>
      <c r="C14" s="62" t="s">
        <v>451</v>
      </c>
      <c r="D14" s="50" t="s">
        <v>437</v>
      </c>
      <c r="E14" s="50" t="s">
        <v>206</v>
      </c>
      <c r="F14" s="51"/>
      <c r="G14" s="50" t="s">
        <v>452</v>
      </c>
      <c r="H14" s="58"/>
      <c r="I14" s="59" t="s">
        <v>8</v>
      </c>
      <c r="J14" s="59" t="s">
        <v>35</v>
      </c>
      <c r="K14" s="60"/>
      <c r="L14" s="58"/>
      <c r="M14" s="61" t="s">
        <v>524</v>
      </c>
      <c r="N14" s="60" t="s">
        <v>398</v>
      </c>
    </row>
    <row r="15" spans="1:15" ht="48">
      <c r="A15" s="57">
        <v>9</v>
      </c>
      <c r="B15" s="50" t="s">
        <v>45</v>
      </c>
      <c r="C15" s="62" t="s">
        <v>453</v>
      </c>
      <c r="D15" s="50" t="s">
        <v>437</v>
      </c>
      <c r="E15" s="50" t="s">
        <v>206</v>
      </c>
      <c r="F15" s="51"/>
      <c r="G15" s="50" t="s">
        <v>454</v>
      </c>
      <c r="H15" s="58"/>
      <c r="I15" s="59" t="s">
        <v>8</v>
      </c>
      <c r="J15" s="59" t="s">
        <v>35</v>
      </c>
      <c r="K15" s="60"/>
      <c r="L15" s="58"/>
      <c r="M15" s="61" t="s">
        <v>524</v>
      </c>
      <c r="N15" s="60" t="s">
        <v>398</v>
      </c>
    </row>
    <row r="16" spans="1:15" ht="64">
      <c r="A16" s="57">
        <v>10</v>
      </c>
      <c r="B16" s="50" t="s">
        <v>45</v>
      </c>
      <c r="C16" s="62" t="s">
        <v>455</v>
      </c>
      <c r="D16" s="50" t="s">
        <v>437</v>
      </c>
      <c r="E16" s="50" t="s">
        <v>206</v>
      </c>
      <c r="F16" s="51"/>
      <c r="G16" s="50" t="s">
        <v>456</v>
      </c>
      <c r="H16" s="58"/>
      <c r="I16" s="59" t="s">
        <v>8</v>
      </c>
      <c r="J16" s="59" t="s">
        <v>35</v>
      </c>
      <c r="K16" s="60"/>
      <c r="L16" s="58"/>
      <c r="M16" s="61" t="s">
        <v>524</v>
      </c>
      <c r="N16" s="60" t="s">
        <v>398</v>
      </c>
    </row>
    <row r="17" spans="1:14" ht="32">
      <c r="A17" s="57">
        <v>11</v>
      </c>
      <c r="B17" s="50" t="s">
        <v>45</v>
      </c>
      <c r="C17" s="62" t="s">
        <v>457</v>
      </c>
      <c r="D17" s="50" t="s">
        <v>437</v>
      </c>
      <c r="E17" s="50" t="s">
        <v>206</v>
      </c>
      <c r="F17" s="51"/>
      <c r="G17" s="50" t="s">
        <v>458</v>
      </c>
      <c r="H17" s="58"/>
      <c r="I17" s="59" t="s">
        <v>8</v>
      </c>
      <c r="J17" s="59" t="s">
        <v>35</v>
      </c>
      <c r="K17" s="60"/>
      <c r="L17" s="58"/>
      <c r="M17" s="61" t="s">
        <v>524</v>
      </c>
      <c r="N17" s="60" t="s">
        <v>398</v>
      </c>
    </row>
    <row r="18" spans="1:14" ht="48">
      <c r="A18" s="57">
        <v>12</v>
      </c>
      <c r="B18" s="50" t="s">
        <v>45</v>
      </c>
      <c r="C18" s="62" t="s">
        <v>459</v>
      </c>
      <c r="D18" s="50" t="s">
        <v>437</v>
      </c>
      <c r="E18" s="50" t="s">
        <v>206</v>
      </c>
      <c r="F18" s="51"/>
      <c r="G18" s="50" t="s">
        <v>460</v>
      </c>
      <c r="H18" s="58"/>
      <c r="I18" s="59" t="s">
        <v>8</v>
      </c>
      <c r="J18" s="59" t="s">
        <v>35</v>
      </c>
      <c r="K18" s="60"/>
      <c r="L18" s="58"/>
      <c r="M18" s="61" t="s">
        <v>524</v>
      </c>
      <c r="N18" s="60" t="s">
        <v>398</v>
      </c>
    </row>
    <row r="19" spans="1:14" ht="48">
      <c r="A19" s="57">
        <v>13</v>
      </c>
      <c r="B19" s="50" t="s">
        <v>45</v>
      </c>
      <c r="C19" s="62" t="s">
        <v>461</v>
      </c>
      <c r="D19" s="50" t="s">
        <v>437</v>
      </c>
      <c r="E19" s="50" t="s">
        <v>206</v>
      </c>
      <c r="F19" s="51"/>
      <c r="G19" s="50" t="s">
        <v>462</v>
      </c>
      <c r="H19" s="58"/>
      <c r="I19" s="59" t="s">
        <v>8</v>
      </c>
      <c r="J19" s="59" t="s">
        <v>35</v>
      </c>
      <c r="K19" s="60"/>
      <c r="L19" s="58"/>
      <c r="M19" s="61" t="s">
        <v>524</v>
      </c>
      <c r="N19" s="60" t="s">
        <v>398</v>
      </c>
    </row>
    <row r="20" spans="1:14" ht="48">
      <c r="A20" s="57">
        <v>14</v>
      </c>
      <c r="B20" s="50" t="s">
        <v>44</v>
      </c>
      <c r="C20" s="62" t="s">
        <v>463</v>
      </c>
      <c r="D20" s="50" t="s">
        <v>464</v>
      </c>
      <c r="E20" s="50" t="s">
        <v>206</v>
      </c>
      <c r="F20" s="51"/>
      <c r="G20" s="50" t="s">
        <v>465</v>
      </c>
      <c r="H20" s="58"/>
      <c r="I20" s="59" t="s">
        <v>8</v>
      </c>
      <c r="J20" s="59" t="s">
        <v>35</v>
      </c>
      <c r="K20" s="60"/>
      <c r="L20" s="58"/>
      <c r="M20" s="61" t="s">
        <v>524</v>
      </c>
      <c r="N20" s="60" t="s">
        <v>398</v>
      </c>
    </row>
    <row r="21" spans="1:14" ht="48">
      <c r="A21" s="57">
        <v>15</v>
      </c>
      <c r="B21" s="50" t="s">
        <v>44</v>
      </c>
      <c r="C21" s="62" t="s">
        <v>466</v>
      </c>
      <c r="D21" s="50" t="s">
        <v>467</v>
      </c>
      <c r="E21" s="50" t="s">
        <v>206</v>
      </c>
      <c r="F21" s="51"/>
      <c r="G21" s="50" t="s">
        <v>468</v>
      </c>
      <c r="H21" s="58"/>
      <c r="I21" s="59" t="s">
        <v>8</v>
      </c>
      <c r="J21" s="59" t="s">
        <v>35</v>
      </c>
      <c r="K21" s="60"/>
      <c r="L21" s="58"/>
      <c r="M21" s="61" t="s">
        <v>524</v>
      </c>
      <c r="N21" s="60" t="s">
        <v>398</v>
      </c>
    </row>
  </sheetData>
  <mergeCells count="5">
    <mergeCell ref="D1:L1"/>
    <mergeCell ref="D2:L2"/>
    <mergeCell ref="D3:D4"/>
    <mergeCell ref="F3:F4"/>
    <mergeCell ref="H3:H4"/>
  </mergeCells>
  <conditionalFormatting sqref="I7 I16:I18">
    <cfRule type="expression" dxfId="179" priority="28">
      <formula>I7="Untested"</formula>
    </cfRule>
    <cfRule type="expression" dxfId="178" priority="29">
      <formula>I7="Pass"</formula>
    </cfRule>
    <cfRule type="expression" dxfId="177" priority="30">
      <formula>I7="Fail"</formula>
    </cfRule>
  </conditionalFormatting>
  <conditionalFormatting sqref="J7 J16:J18">
    <cfRule type="expression" dxfId="176" priority="25">
      <formula>J7="Medium"</formula>
    </cfRule>
    <cfRule type="expression" dxfId="175" priority="26">
      <formula>J7="Low"</formula>
    </cfRule>
    <cfRule type="expression" dxfId="174" priority="27">
      <formula>J7="High"</formula>
    </cfRule>
  </conditionalFormatting>
  <conditionalFormatting sqref="I8">
    <cfRule type="expression" dxfId="173" priority="22">
      <formula>I8="Untested"</formula>
    </cfRule>
    <cfRule type="expression" dxfId="172" priority="23">
      <formula>I8="Pass"</formula>
    </cfRule>
    <cfRule type="expression" dxfId="171" priority="24">
      <formula>I8="Fail"</formula>
    </cfRule>
  </conditionalFormatting>
  <conditionalFormatting sqref="J8">
    <cfRule type="expression" dxfId="170" priority="19">
      <formula>J8="Medium"</formula>
    </cfRule>
    <cfRule type="expression" dxfId="169" priority="20">
      <formula>J8="Low"</formula>
    </cfRule>
    <cfRule type="expression" dxfId="168" priority="21">
      <formula>J8="High"</formula>
    </cfRule>
  </conditionalFormatting>
  <conditionalFormatting sqref="I9:I15">
    <cfRule type="expression" dxfId="167" priority="16">
      <formula>I9="Untested"</formula>
    </cfRule>
    <cfRule type="expression" dxfId="166" priority="17">
      <formula>I9="Pass"</formula>
    </cfRule>
    <cfRule type="expression" dxfId="165" priority="18">
      <formula>I9="Fail"</formula>
    </cfRule>
  </conditionalFormatting>
  <conditionalFormatting sqref="J9:J15">
    <cfRule type="expression" dxfId="164" priority="13">
      <formula>J9="Medium"</formula>
    </cfRule>
    <cfRule type="expression" dxfId="163" priority="14">
      <formula>J9="Low"</formula>
    </cfRule>
    <cfRule type="expression" dxfId="162" priority="15">
      <formula>J9="High"</formula>
    </cfRule>
  </conditionalFormatting>
  <conditionalFormatting sqref="I19">
    <cfRule type="expression" dxfId="161" priority="10">
      <formula>I19="Untested"</formula>
    </cfRule>
    <cfRule type="expression" dxfId="160" priority="11">
      <formula>I19="Pass"</formula>
    </cfRule>
    <cfRule type="expression" dxfId="159" priority="12">
      <formula>I19="Fail"</formula>
    </cfRule>
  </conditionalFormatting>
  <conditionalFormatting sqref="J19">
    <cfRule type="expression" dxfId="158" priority="7">
      <formula>J19="Medium"</formula>
    </cfRule>
    <cfRule type="expression" dxfId="157" priority="8">
      <formula>J19="Low"</formula>
    </cfRule>
    <cfRule type="expression" dxfId="156" priority="9">
      <formula>J19="High"</formula>
    </cfRule>
  </conditionalFormatting>
  <conditionalFormatting sqref="I20:I21">
    <cfRule type="expression" dxfId="155" priority="4">
      <formula>I20="Untested"</formula>
    </cfRule>
    <cfRule type="expression" dxfId="154" priority="5">
      <formula>I20="Pass"</formula>
    </cfRule>
    <cfRule type="expression" dxfId="153" priority="6">
      <formula>I20="Fail"</formula>
    </cfRule>
  </conditionalFormatting>
  <conditionalFormatting sqref="J20:J21">
    <cfRule type="expression" dxfId="152" priority="1">
      <formula>J20="Medium"</formula>
    </cfRule>
    <cfRule type="expression" dxfId="151" priority="2">
      <formula>J20="Low"</formula>
    </cfRule>
    <cfRule type="expression" dxfId="150" priority="3">
      <formula>J20="High"</formula>
    </cfRule>
  </conditionalFormatting>
  <dataValidations count="2">
    <dataValidation type="list" allowBlank="1" showInputMessage="1" showErrorMessage="1" sqref="J2" xr:uid="{00000000-0002-0000-0C00-000000000000}">
      <formula1>#REF!</formula1>
    </dataValidation>
    <dataValidation allowBlank="1" showInputMessage="1" showErrorMessage="1" promptTitle="ket-qua1" sqref="I5 I1:I2" xr:uid="{00000000-0002-0000-0C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C00-000002000000}">
          <x14:formula1>
            <xm:f>'/Users/dungnguyen/Desktop/TestCase/\Users\dungnguyen\Library\Containers\com.microsoft.Excel\Data\Documents\C:\Users\PC Market\Desktop\New folder (4)\Tcs\[Testcase_ManageUser.xlsx]Config'!#REF!</xm:f>
          </x14:formula1>
          <xm:sqref>I7:J21</xm:sqref>
        </x14:dataValidation>
        <x14:dataValidation type="list" allowBlank="1" showInputMessage="1" showErrorMessage="1" xr:uid="{00000000-0002-0000-0C00-000003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C00-000004000000}">
          <x14:formula1>
            <xm:f>'/Users/dungnguyen/Desktop/TestCase/\Users\dungnguyen\Desktop\TestCase\[Testcase_UserTraveler-Guider-Guest.xlsx]Config'!#REF!</xm:f>
          </x14:formula1>
          <xm:sqref>J5 J22:J1048576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3"/>
  <sheetViews>
    <sheetView topLeftCell="D2"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489</v>
      </c>
      <c r="D1" s="112"/>
      <c r="E1" s="112"/>
      <c r="F1" s="112"/>
      <c r="G1" s="112"/>
      <c r="H1" s="112"/>
      <c r="I1" s="112"/>
      <c r="J1" s="112"/>
      <c r="K1" s="112"/>
      <c r="L1" s="112"/>
      <c r="M1" s="96"/>
      <c r="N1" s="66"/>
      <c r="O1" s="67"/>
    </row>
    <row r="2" spans="1:15" s="55" customFormat="1" ht="29">
      <c r="B2" s="63" t="s">
        <v>7</v>
      </c>
      <c r="C2" s="68"/>
      <c r="D2" s="113"/>
      <c r="E2" s="113"/>
      <c r="F2" s="113"/>
      <c r="G2" s="113"/>
      <c r="H2" s="113"/>
      <c r="I2" s="113"/>
      <c r="J2" s="113"/>
      <c r="K2" s="113"/>
      <c r="L2" s="112"/>
      <c r="M2" s="96"/>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COUNTIF(I7:I77,"Pass")</f>
        <v>7</v>
      </c>
      <c r="C4" s="74"/>
      <c r="D4" s="114"/>
      <c r="E4" s="73">
        <f>COUNTIF(I8:I77,"Fail")</f>
        <v>0</v>
      </c>
      <c r="F4" s="116"/>
      <c r="G4" s="75">
        <f>COUNTIF(I8:I77,"Untested")</f>
        <v>0</v>
      </c>
      <c r="H4" s="118"/>
      <c r="I4" s="69">
        <f>(B4+E4+G4)</f>
        <v>7</v>
      </c>
      <c r="J4" s="76"/>
      <c r="K4" s="69">
        <f>COUNTIF(J8:J77,"High")</f>
        <v>0</v>
      </c>
      <c r="L4" s="69">
        <f>COUNTIF(J7:J77,"Medium")</f>
        <v>7</v>
      </c>
      <c r="M4" s="31">
        <f>COUNTIF(J8:J77,"Low")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64">
      <c r="A7" s="57">
        <v>1</v>
      </c>
      <c r="B7" s="50" t="s">
        <v>45</v>
      </c>
      <c r="C7" s="62" t="s">
        <v>490</v>
      </c>
      <c r="D7" s="50" t="s">
        <v>491</v>
      </c>
      <c r="E7" s="50" t="s">
        <v>206</v>
      </c>
      <c r="F7" s="51"/>
      <c r="G7" s="50" t="s">
        <v>492</v>
      </c>
      <c r="H7" s="58"/>
      <c r="I7" s="59" t="s">
        <v>8</v>
      </c>
      <c r="J7" s="59" t="s">
        <v>35</v>
      </c>
      <c r="K7" s="60"/>
      <c r="L7" s="58"/>
      <c r="M7" s="61" t="s">
        <v>524</v>
      </c>
      <c r="N7" s="60" t="s">
        <v>398</v>
      </c>
    </row>
    <row r="8" spans="1:15" ht="48">
      <c r="A8" s="57">
        <v>2</v>
      </c>
      <c r="B8" s="50" t="s">
        <v>45</v>
      </c>
      <c r="C8" s="62" t="s">
        <v>493</v>
      </c>
      <c r="D8" s="50" t="s">
        <v>491</v>
      </c>
      <c r="E8" s="50" t="s">
        <v>206</v>
      </c>
      <c r="F8" s="51"/>
      <c r="G8" s="50" t="s">
        <v>494</v>
      </c>
      <c r="H8" s="58"/>
      <c r="I8" s="59" t="s">
        <v>8</v>
      </c>
      <c r="J8" s="59" t="s">
        <v>35</v>
      </c>
      <c r="K8" s="60"/>
      <c r="L8" s="58"/>
      <c r="M8" s="61" t="s">
        <v>524</v>
      </c>
      <c r="N8" s="60" t="s">
        <v>398</v>
      </c>
    </row>
    <row r="9" spans="1:15" ht="32">
      <c r="A9" s="57">
        <v>3</v>
      </c>
      <c r="B9" s="50" t="s">
        <v>45</v>
      </c>
      <c r="C9" s="62" t="s">
        <v>475</v>
      </c>
      <c r="D9" s="50" t="s">
        <v>491</v>
      </c>
      <c r="E9" s="50" t="s">
        <v>206</v>
      </c>
      <c r="F9" s="51"/>
      <c r="G9" s="50" t="s">
        <v>495</v>
      </c>
      <c r="H9" s="58"/>
      <c r="I9" s="59" t="s">
        <v>8</v>
      </c>
      <c r="J9" s="59" t="s">
        <v>35</v>
      </c>
      <c r="K9" s="60"/>
      <c r="L9" s="58"/>
      <c r="M9" s="61" t="s">
        <v>524</v>
      </c>
      <c r="N9" s="60" t="s">
        <v>398</v>
      </c>
    </row>
    <row r="10" spans="1:15" ht="32">
      <c r="A10" s="57">
        <v>4</v>
      </c>
      <c r="B10" s="50" t="s">
        <v>45</v>
      </c>
      <c r="C10" s="62" t="s">
        <v>451</v>
      </c>
      <c r="D10" s="50" t="s">
        <v>491</v>
      </c>
      <c r="E10" s="50" t="s">
        <v>206</v>
      </c>
      <c r="F10" s="51"/>
      <c r="G10" s="50" t="s">
        <v>496</v>
      </c>
      <c r="H10" s="58"/>
      <c r="I10" s="59" t="s">
        <v>8</v>
      </c>
      <c r="J10" s="59" t="s">
        <v>35</v>
      </c>
      <c r="K10" s="60"/>
      <c r="L10" s="58"/>
      <c r="M10" s="61" t="s">
        <v>524</v>
      </c>
      <c r="N10" s="60" t="s">
        <v>398</v>
      </c>
    </row>
    <row r="11" spans="1:15" ht="48">
      <c r="A11" s="57">
        <v>5</v>
      </c>
      <c r="B11" s="50" t="s">
        <v>45</v>
      </c>
      <c r="C11" s="62" t="s">
        <v>497</v>
      </c>
      <c r="D11" s="50" t="s">
        <v>491</v>
      </c>
      <c r="E11" s="50" t="s">
        <v>206</v>
      </c>
      <c r="F11" s="51"/>
      <c r="G11" s="50" t="s">
        <v>498</v>
      </c>
      <c r="H11" s="58"/>
      <c r="I11" s="59" t="s">
        <v>8</v>
      </c>
      <c r="J11" s="59" t="s">
        <v>35</v>
      </c>
      <c r="K11" s="60"/>
      <c r="L11" s="58"/>
      <c r="M11" s="61" t="s">
        <v>524</v>
      </c>
      <c r="N11" s="60" t="s">
        <v>398</v>
      </c>
    </row>
    <row r="12" spans="1:15" ht="32">
      <c r="A12" s="57">
        <v>6</v>
      </c>
      <c r="B12" s="50" t="s">
        <v>45</v>
      </c>
      <c r="C12" s="62" t="s">
        <v>480</v>
      </c>
      <c r="D12" s="50" t="s">
        <v>491</v>
      </c>
      <c r="E12" s="50" t="s">
        <v>206</v>
      </c>
      <c r="F12" s="51"/>
      <c r="G12" s="50" t="s">
        <v>499</v>
      </c>
      <c r="H12" s="58"/>
      <c r="I12" s="59" t="s">
        <v>8</v>
      </c>
      <c r="J12" s="59" t="s">
        <v>35</v>
      </c>
      <c r="K12" s="60"/>
      <c r="L12" s="58"/>
      <c r="M12" s="61" t="s">
        <v>524</v>
      </c>
      <c r="N12" s="60" t="s">
        <v>398</v>
      </c>
    </row>
    <row r="13" spans="1:15" ht="32">
      <c r="A13" s="57">
        <v>7</v>
      </c>
      <c r="B13" s="50" t="s">
        <v>45</v>
      </c>
      <c r="C13" s="62" t="s">
        <v>500</v>
      </c>
      <c r="D13" s="50" t="s">
        <v>491</v>
      </c>
      <c r="E13" s="50" t="s">
        <v>206</v>
      </c>
      <c r="F13" s="51"/>
      <c r="G13" s="50" t="s">
        <v>501</v>
      </c>
      <c r="H13" s="58"/>
      <c r="I13" s="59" t="s">
        <v>8</v>
      </c>
      <c r="J13" s="59" t="s">
        <v>35</v>
      </c>
      <c r="K13" s="60"/>
      <c r="L13" s="58"/>
      <c r="M13" s="61" t="s">
        <v>524</v>
      </c>
      <c r="N13" s="60" t="s">
        <v>398</v>
      </c>
    </row>
  </sheetData>
  <mergeCells count="5">
    <mergeCell ref="D1:L1"/>
    <mergeCell ref="D2:L2"/>
    <mergeCell ref="D3:D4"/>
    <mergeCell ref="F3:F4"/>
    <mergeCell ref="H3:H4"/>
  </mergeCells>
  <conditionalFormatting sqref="I7 I13">
    <cfRule type="expression" dxfId="149" priority="16">
      <formula>I7="Untested"</formula>
    </cfRule>
    <cfRule type="expression" dxfId="148" priority="17">
      <formula>I7="Pass"</formula>
    </cfRule>
    <cfRule type="expression" dxfId="147" priority="18">
      <formula>I7="Fail"</formula>
    </cfRule>
  </conditionalFormatting>
  <conditionalFormatting sqref="J7 J13">
    <cfRule type="expression" dxfId="146" priority="13">
      <formula>J7="Medium"</formula>
    </cfRule>
    <cfRule type="expression" dxfId="145" priority="14">
      <formula>J7="Low"</formula>
    </cfRule>
    <cfRule type="expression" dxfId="144" priority="15">
      <formula>J7="High"</formula>
    </cfRule>
  </conditionalFormatting>
  <conditionalFormatting sqref="I8">
    <cfRule type="expression" dxfId="143" priority="10">
      <formula>I8="Untested"</formula>
    </cfRule>
    <cfRule type="expression" dxfId="142" priority="11">
      <formula>I8="Pass"</formula>
    </cfRule>
    <cfRule type="expression" dxfId="141" priority="12">
      <formula>I8="Fail"</formula>
    </cfRule>
  </conditionalFormatting>
  <conditionalFormatting sqref="J8">
    <cfRule type="expression" dxfId="140" priority="7">
      <formula>J8="Medium"</formula>
    </cfRule>
    <cfRule type="expression" dxfId="139" priority="8">
      <formula>J8="Low"</formula>
    </cfRule>
    <cfRule type="expression" dxfId="138" priority="9">
      <formula>J8="High"</formula>
    </cfRule>
  </conditionalFormatting>
  <conditionalFormatting sqref="I9:I12">
    <cfRule type="expression" dxfId="137" priority="4">
      <formula>I9="Untested"</formula>
    </cfRule>
    <cfRule type="expression" dxfId="136" priority="5">
      <formula>I9="Pass"</formula>
    </cfRule>
    <cfRule type="expression" dxfId="135" priority="6">
      <formula>I9="Fail"</formula>
    </cfRule>
  </conditionalFormatting>
  <conditionalFormatting sqref="J9:J12">
    <cfRule type="expression" dxfId="134" priority="1">
      <formula>J9="Medium"</formula>
    </cfRule>
    <cfRule type="expression" dxfId="133" priority="2">
      <formula>J9="Low"</formula>
    </cfRule>
    <cfRule type="expression" dxfId="132" priority="3">
      <formula>J9="High"</formula>
    </cfRule>
  </conditionalFormatting>
  <dataValidations count="2">
    <dataValidation type="list" allowBlank="1" showInputMessage="1" showErrorMessage="1" sqref="J2" xr:uid="{00000000-0002-0000-0D00-000000000000}">
      <formula1>#REF!</formula1>
    </dataValidation>
    <dataValidation allowBlank="1" showInputMessage="1" showErrorMessage="1" promptTitle="ket-qua1" sqref="I5 I1:I2" xr:uid="{00000000-0002-0000-0D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D00-000002000000}">
          <x14:formula1>
            <xm:f>'/Users/dungnguyen/Desktop/TestCase/\Users\dungnguyen\Library\Containers\com.microsoft.Excel\Data\Documents\C:\Users\PC Market\Desktop\New folder (4)\Tcs\[Testcase_ManageUser.xlsx]Config'!#REF!</xm:f>
          </x14:formula1>
          <xm:sqref>I7:J13</xm:sqref>
        </x14:dataValidation>
        <x14:dataValidation type="list" allowBlank="1" showInputMessage="1" showErrorMessage="1" xr:uid="{00000000-0002-0000-0D00-000003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D00-000004000000}">
          <x14:formula1>
            <xm:f>'/Users/dungnguyen/Desktop/TestCase/\Users\dungnguyen\Desktop\TestCase\[Testcase_UserTraveler-Guider-Guest.xlsx]Config'!#REF!</xm:f>
          </x14:formula1>
          <xm:sqref>J5 J14:J1048576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6"/>
  <sheetViews>
    <sheetView topLeftCell="F2"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5.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469</v>
      </c>
      <c r="D1" s="112"/>
      <c r="E1" s="112"/>
      <c r="F1" s="112"/>
      <c r="G1" s="112"/>
      <c r="H1" s="112"/>
      <c r="I1" s="112"/>
      <c r="J1" s="112"/>
      <c r="K1" s="112"/>
      <c r="L1" s="112"/>
      <c r="M1" s="96"/>
      <c r="N1" s="66"/>
      <c r="O1" s="67"/>
    </row>
    <row r="2" spans="1:15" s="55" customFormat="1" ht="29">
      <c r="B2" s="63" t="s">
        <v>7</v>
      </c>
      <c r="C2" s="68"/>
      <c r="D2" s="113"/>
      <c r="E2" s="113"/>
      <c r="F2" s="113"/>
      <c r="G2" s="113"/>
      <c r="H2" s="113"/>
      <c r="I2" s="113"/>
      <c r="J2" s="113"/>
      <c r="K2" s="113"/>
      <c r="L2" s="112"/>
      <c r="M2" s="96"/>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COUNTIF(I7:I76,"Pass")</f>
        <v>10</v>
      </c>
      <c r="C4" s="74"/>
      <c r="D4" s="114"/>
      <c r="E4" s="73">
        <f>COUNTIF(I8:I76,"Fail")</f>
        <v>0</v>
      </c>
      <c r="F4" s="116"/>
      <c r="G4" s="75">
        <f>COUNTIF(I8:I76,"Untested")</f>
        <v>0</v>
      </c>
      <c r="H4" s="118"/>
      <c r="I4" s="69">
        <f>(B4+E4+G4)</f>
        <v>10</v>
      </c>
      <c r="J4" s="76"/>
      <c r="K4" s="69">
        <f>COUNTIF(J8:J76,"High")</f>
        <v>0</v>
      </c>
      <c r="L4" s="69">
        <f>COUNTIF(J7:J76,"Medium")</f>
        <v>10</v>
      </c>
      <c r="M4" s="31">
        <f>COUNTIF(J8:J76,"Low")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64">
      <c r="A7" s="57">
        <v>1</v>
      </c>
      <c r="B7" s="50" t="s">
        <v>45</v>
      </c>
      <c r="C7" s="62" t="s">
        <v>470</v>
      </c>
      <c r="D7" s="50" t="s">
        <v>471</v>
      </c>
      <c r="E7" s="50" t="s">
        <v>206</v>
      </c>
      <c r="F7" s="51"/>
      <c r="G7" s="50" t="s">
        <v>472</v>
      </c>
      <c r="H7" s="58"/>
      <c r="I7" s="59" t="s">
        <v>8</v>
      </c>
      <c r="J7" s="59" t="s">
        <v>35</v>
      </c>
      <c r="K7" s="60"/>
      <c r="L7" s="58"/>
      <c r="M7" s="61" t="s">
        <v>524</v>
      </c>
      <c r="N7" s="60" t="s">
        <v>398</v>
      </c>
    </row>
    <row r="8" spans="1:15" ht="48">
      <c r="A8" s="57">
        <v>2</v>
      </c>
      <c r="B8" s="50" t="s">
        <v>45</v>
      </c>
      <c r="C8" s="62" t="s">
        <v>473</v>
      </c>
      <c r="D8" s="50" t="s">
        <v>471</v>
      </c>
      <c r="E8" s="50" t="s">
        <v>206</v>
      </c>
      <c r="F8" s="51"/>
      <c r="G8" s="50" t="s">
        <v>474</v>
      </c>
      <c r="H8" s="58"/>
      <c r="I8" s="59" t="s">
        <v>8</v>
      </c>
      <c r="J8" s="59" t="s">
        <v>35</v>
      </c>
      <c r="K8" s="60"/>
      <c r="L8" s="58"/>
      <c r="M8" s="61" t="s">
        <v>524</v>
      </c>
      <c r="N8" s="60" t="s">
        <v>398</v>
      </c>
    </row>
    <row r="9" spans="1:15" ht="32">
      <c r="A9" s="57">
        <v>3</v>
      </c>
      <c r="B9" s="50" t="s">
        <v>45</v>
      </c>
      <c r="C9" s="62" t="s">
        <v>475</v>
      </c>
      <c r="D9" s="50" t="s">
        <v>471</v>
      </c>
      <c r="E9" s="50" t="s">
        <v>206</v>
      </c>
      <c r="F9" s="51"/>
      <c r="G9" s="50" t="s">
        <v>476</v>
      </c>
      <c r="H9" s="58"/>
      <c r="I9" s="59" t="s">
        <v>8</v>
      </c>
      <c r="J9" s="59" t="s">
        <v>35</v>
      </c>
      <c r="K9" s="60"/>
      <c r="L9" s="58"/>
      <c r="M9" s="61" t="s">
        <v>524</v>
      </c>
      <c r="N9" s="60" t="s">
        <v>398</v>
      </c>
    </row>
    <row r="10" spans="1:15" ht="32">
      <c r="A10" s="57">
        <v>4</v>
      </c>
      <c r="B10" s="50" t="s">
        <v>45</v>
      </c>
      <c r="C10" s="62" t="s">
        <v>451</v>
      </c>
      <c r="D10" s="50" t="s">
        <v>471</v>
      </c>
      <c r="E10" s="50" t="s">
        <v>206</v>
      </c>
      <c r="F10" s="51"/>
      <c r="G10" s="50" t="s">
        <v>477</v>
      </c>
      <c r="H10" s="58"/>
      <c r="I10" s="59" t="s">
        <v>8</v>
      </c>
      <c r="J10" s="59" t="s">
        <v>35</v>
      </c>
      <c r="K10" s="60"/>
      <c r="L10" s="58"/>
      <c r="M10" s="61" t="s">
        <v>524</v>
      </c>
      <c r="N10" s="60" t="s">
        <v>398</v>
      </c>
    </row>
    <row r="11" spans="1:15" ht="48">
      <c r="A11" s="57">
        <v>5</v>
      </c>
      <c r="B11" s="50" t="s">
        <v>45</v>
      </c>
      <c r="C11" s="62" t="s">
        <v>478</v>
      </c>
      <c r="D11" s="50" t="s">
        <v>471</v>
      </c>
      <c r="E11" s="50" t="s">
        <v>206</v>
      </c>
      <c r="F11" s="51"/>
      <c r="G11" s="50" t="s">
        <v>479</v>
      </c>
      <c r="H11" s="58"/>
      <c r="I11" s="59" t="s">
        <v>8</v>
      </c>
      <c r="J11" s="59" t="s">
        <v>35</v>
      </c>
      <c r="K11" s="60"/>
      <c r="L11" s="58"/>
      <c r="M11" s="61" t="s">
        <v>524</v>
      </c>
      <c r="N11" s="60" t="s">
        <v>398</v>
      </c>
    </row>
    <row r="12" spans="1:15" ht="48">
      <c r="A12" s="57">
        <v>6</v>
      </c>
      <c r="B12" s="50" t="s">
        <v>45</v>
      </c>
      <c r="C12" s="62" t="s">
        <v>480</v>
      </c>
      <c r="D12" s="50" t="s">
        <v>471</v>
      </c>
      <c r="E12" s="50" t="s">
        <v>206</v>
      </c>
      <c r="F12" s="51"/>
      <c r="G12" s="50" t="s">
        <v>481</v>
      </c>
      <c r="H12" s="58"/>
      <c r="I12" s="59" t="s">
        <v>8</v>
      </c>
      <c r="J12" s="59" t="s">
        <v>35</v>
      </c>
      <c r="K12" s="60"/>
      <c r="L12" s="58"/>
      <c r="M12" s="61" t="s">
        <v>524</v>
      </c>
      <c r="N12" s="60" t="s">
        <v>398</v>
      </c>
    </row>
    <row r="13" spans="1:15" ht="48">
      <c r="A13" s="57">
        <v>7</v>
      </c>
      <c r="B13" s="50" t="s">
        <v>45</v>
      </c>
      <c r="C13" s="62" t="s">
        <v>482</v>
      </c>
      <c r="D13" s="50" t="s">
        <v>471</v>
      </c>
      <c r="E13" s="50" t="s">
        <v>206</v>
      </c>
      <c r="F13" s="51"/>
      <c r="G13" s="50" t="s">
        <v>483</v>
      </c>
      <c r="H13" s="58"/>
      <c r="I13" s="59" t="s">
        <v>8</v>
      </c>
      <c r="J13" s="59" t="s">
        <v>35</v>
      </c>
      <c r="K13" s="60"/>
      <c r="L13" s="58"/>
      <c r="M13" s="61" t="s">
        <v>524</v>
      </c>
      <c r="N13" s="60" t="s">
        <v>398</v>
      </c>
    </row>
    <row r="14" spans="1:15" ht="48">
      <c r="A14" s="57">
        <v>8</v>
      </c>
      <c r="B14" s="50" t="s">
        <v>45</v>
      </c>
      <c r="C14" s="62" t="s">
        <v>484</v>
      </c>
      <c r="D14" s="50" t="s">
        <v>471</v>
      </c>
      <c r="E14" s="50" t="s">
        <v>206</v>
      </c>
      <c r="F14" s="51"/>
      <c r="G14" s="50" t="s">
        <v>485</v>
      </c>
      <c r="H14" s="58"/>
      <c r="I14" s="59" t="s">
        <v>8</v>
      </c>
      <c r="J14" s="59" t="s">
        <v>35</v>
      </c>
      <c r="K14" s="60"/>
      <c r="L14" s="58"/>
      <c r="M14" s="61" t="s">
        <v>524</v>
      </c>
      <c r="N14" s="60" t="s">
        <v>398</v>
      </c>
    </row>
    <row r="15" spans="1:15" ht="32">
      <c r="A15" s="57">
        <v>9</v>
      </c>
      <c r="B15" s="50" t="s">
        <v>45</v>
      </c>
      <c r="C15" s="62" t="s">
        <v>457</v>
      </c>
      <c r="D15" s="50" t="s">
        <v>471</v>
      </c>
      <c r="E15" s="50" t="s">
        <v>206</v>
      </c>
      <c r="F15" s="51"/>
      <c r="G15" s="50" t="s">
        <v>486</v>
      </c>
      <c r="H15" s="58"/>
      <c r="I15" s="59" t="s">
        <v>8</v>
      </c>
      <c r="J15" s="59" t="s">
        <v>35</v>
      </c>
      <c r="K15" s="60"/>
      <c r="L15" s="58"/>
      <c r="M15" s="61" t="s">
        <v>524</v>
      </c>
      <c r="N15" s="60" t="s">
        <v>398</v>
      </c>
    </row>
    <row r="16" spans="1:15" ht="48">
      <c r="A16" s="57">
        <v>10</v>
      </c>
      <c r="B16" s="50" t="s">
        <v>45</v>
      </c>
      <c r="C16" s="62" t="s">
        <v>487</v>
      </c>
      <c r="D16" s="50" t="s">
        <v>471</v>
      </c>
      <c r="E16" s="50" t="s">
        <v>206</v>
      </c>
      <c r="F16" s="51"/>
      <c r="G16" s="50" t="s">
        <v>488</v>
      </c>
      <c r="H16" s="58"/>
      <c r="I16" s="59" t="s">
        <v>8</v>
      </c>
      <c r="J16" s="59" t="s">
        <v>35</v>
      </c>
      <c r="K16" s="60"/>
      <c r="L16" s="58"/>
      <c r="M16" s="61" t="s">
        <v>524</v>
      </c>
      <c r="N16" s="60" t="s">
        <v>398</v>
      </c>
    </row>
  </sheetData>
  <mergeCells count="5">
    <mergeCell ref="D1:L1"/>
    <mergeCell ref="D2:L2"/>
    <mergeCell ref="D3:D4"/>
    <mergeCell ref="F3:F4"/>
    <mergeCell ref="H3:H4"/>
  </mergeCells>
  <conditionalFormatting sqref="I7">
    <cfRule type="expression" dxfId="131" priority="22">
      <formula>I7="Untested"</formula>
    </cfRule>
    <cfRule type="expression" dxfId="130" priority="23">
      <formula>I7="Pass"</formula>
    </cfRule>
    <cfRule type="expression" dxfId="129" priority="24">
      <formula>I7="Fail"</formula>
    </cfRule>
  </conditionalFormatting>
  <conditionalFormatting sqref="J7">
    <cfRule type="expression" dxfId="128" priority="19">
      <formula>J7="Medium"</formula>
    </cfRule>
    <cfRule type="expression" dxfId="127" priority="20">
      <formula>J7="Low"</formula>
    </cfRule>
    <cfRule type="expression" dxfId="126" priority="21">
      <formula>J7="High"</formula>
    </cfRule>
  </conditionalFormatting>
  <conditionalFormatting sqref="I8">
    <cfRule type="expression" dxfId="125" priority="16">
      <formula>I8="Untested"</formula>
    </cfRule>
    <cfRule type="expression" dxfId="124" priority="17">
      <formula>I8="Pass"</formula>
    </cfRule>
    <cfRule type="expression" dxfId="123" priority="18">
      <formula>I8="Fail"</formula>
    </cfRule>
  </conditionalFormatting>
  <conditionalFormatting sqref="J8">
    <cfRule type="expression" dxfId="122" priority="13">
      <formula>J8="Medium"</formula>
    </cfRule>
    <cfRule type="expression" dxfId="121" priority="14">
      <formula>J8="Low"</formula>
    </cfRule>
    <cfRule type="expression" dxfId="120" priority="15">
      <formula>J8="High"</formula>
    </cfRule>
  </conditionalFormatting>
  <conditionalFormatting sqref="I9:I12">
    <cfRule type="expression" dxfId="119" priority="10">
      <formula>I9="Untested"</formula>
    </cfRule>
    <cfRule type="expression" dxfId="118" priority="11">
      <formula>I9="Pass"</formula>
    </cfRule>
    <cfRule type="expression" dxfId="117" priority="12">
      <formula>I9="Fail"</formula>
    </cfRule>
  </conditionalFormatting>
  <conditionalFormatting sqref="J9:J12">
    <cfRule type="expression" dxfId="116" priority="7">
      <formula>J9="Medium"</formula>
    </cfRule>
    <cfRule type="expression" dxfId="115" priority="8">
      <formula>J9="Low"</formula>
    </cfRule>
    <cfRule type="expression" dxfId="114" priority="9">
      <formula>J9="High"</formula>
    </cfRule>
  </conditionalFormatting>
  <conditionalFormatting sqref="I13:I16">
    <cfRule type="expression" dxfId="113" priority="4">
      <formula>I13="Untested"</formula>
    </cfRule>
    <cfRule type="expression" dxfId="112" priority="5">
      <formula>I13="Pass"</formula>
    </cfRule>
    <cfRule type="expression" dxfId="111" priority="6">
      <formula>I13="Fail"</formula>
    </cfRule>
  </conditionalFormatting>
  <conditionalFormatting sqref="J13:J16">
    <cfRule type="expression" dxfId="110" priority="1">
      <formula>J13="Medium"</formula>
    </cfRule>
    <cfRule type="expression" dxfId="109" priority="2">
      <formula>J13="Low"</formula>
    </cfRule>
    <cfRule type="expression" dxfId="108" priority="3">
      <formula>J13="High"</formula>
    </cfRule>
  </conditionalFormatting>
  <dataValidations count="2">
    <dataValidation allowBlank="1" showInputMessage="1" showErrorMessage="1" promptTitle="ket-qua1" sqref="I5 I1:I2" xr:uid="{00000000-0002-0000-0E00-000000000000}"/>
    <dataValidation type="list" allowBlank="1" showInputMessage="1" showErrorMessage="1" sqref="J2" xr:uid="{00000000-0002-0000-0E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2000000}">
          <x14:formula1>
            <xm:f>'/Users/dungnguyen/Desktop/TestCase/\Users\dungnguyen\Library\Containers\com.microsoft.Excel\Data\Documents\C:\Users\PC Market\Desktop\New folder (4)\Tcs\[Testcase_ManageUser.xlsx]Config'!#REF!</xm:f>
          </x14:formula1>
          <xm:sqref>I7:J16</xm:sqref>
        </x14:dataValidation>
        <x14:dataValidation type="list" allowBlank="1" showInputMessage="1" showErrorMessage="1" xr:uid="{00000000-0002-0000-0E00-000003000000}">
          <x14:formula1>
            <xm:f>'/Users/dungnguyen/Desktop/TestCase/\Users\dungnguyen\Desktop\TestCase\[Testcase_UserTraveler-Guider-Guest.xlsx]Config'!#REF!</xm:f>
          </x14:formula1>
          <xm:sqref>J5 J17:J1048576</xm:sqref>
        </x14:dataValidation>
        <x14:dataValidation type="list" allowBlank="1" showInputMessage="1" showErrorMessage="1" xr:uid="{00000000-0002-0000-0E00-000004000000}">
          <x14:formula1>
            <xm:f>'/Users/dungnguyen/Desktop/TestCase/\Users\dungnguyen\Library\Containers\com.microsoft.Excel\Data\Documents\C:\Users\YenLT\Desktop\SWP\Final report rè\[Testcase_function-OnlineTickets.xlsx]Config'!#REF!</xm:f>
          </x14:formula1>
          <xm:sqref>J1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
  <sheetViews>
    <sheetView topLeftCell="A8" zoomScaleNormal="100" workbookViewId="0">
      <selection activeCell="E17" sqref="E17"/>
    </sheetView>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5.1640625" style="56" customWidth="1"/>
    <col min="14" max="16384" width="8.83203125" style="56"/>
  </cols>
  <sheetData>
    <row r="1" spans="1:15" s="55" customFormat="1">
      <c r="B1" s="63" t="s">
        <v>6</v>
      </c>
      <c r="C1" s="64" t="s">
        <v>502</v>
      </c>
      <c r="D1" s="112"/>
      <c r="E1" s="112"/>
      <c r="F1" s="112"/>
      <c r="G1" s="112"/>
      <c r="H1" s="112"/>
      <c r="I1" s="112"/>
      <c r="J1" s="112"/>
      <c r="K1" s="112"/>
      <c r="L1" s="112"/>
      <c r="M1" s="92"/>
      <c r="N1" s="66"/>
      <c r="O1" s="67"/>
    </row>
    <row r="2" spans="1:15" s="55" customFormat="1" ht="29">
      <c r="B2" s="63" t="s">
        <v>7</v>
      </c>
      <c r="C2" s="68"/>
      <c r="D2" s="113"/>
      <c r="E2" s="113"/>
      <c r="F2" s="113"/>
      <c r="G2" s="113"/>
      <c r="H2" s="113"/>
      <c r="I2" s="113"/>
      <c r="J2" s="113"/>
      <c r="K2" s="113"/>
      <c r="L2" s="112"/>
      <c r="M2" s="92"/>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COUNTIF(I7:I102,"Pass")</f>
        <v>12</v>
      </c>
      <c r="C4" s="74"/>
      <c r="D4" s="114"/>
      <c r="E4" s="73">
        <f>COUNTIF(I11:I102,"Fail")</f>
        <v>0</v>
      </c>
      <c r="F4" s="116"/>
      <c r="G4" s="75">
        <f>COUNTIF(I11:I102,"Untested")</f>
        <v>0</v>
      </c>
      <c r="H4" s="118"/>
      <c r="I4" s="69">
        <f>(B4+E4+G4)</f>
        <v>12</v>
      </c>
      <c r="J4" s="76"/>
      <c r="K4" s="69">
        <f>COUNTIF(J11:J102,"High")</f>
        <v>0</v>
      </c>
      <c r="L4" s="69">
        <f>COUNTIF(J11:J102,"Medium")</f>
        <v>8</v>
      </c>
      <c r="M4" s="31">
        <f>COUNTIF(J11:J102,"Low")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96">
      <c r="A7" s="57">
        <v>1</v>
      </c>
      <c r="B7" s="50" t="s">
        <v>45</v>
      </c>
      <c r="C7" s="62" t="s">
        <v>395</v>
      </c>
      <c r="D7" s="50" t="s">
        <v>396</v>
      </c>
      <c r="E7" s="50" t="s">
        <v>206</v>
      </c>
      <c r="F7" s="51"/>
      <c r="G7" s="50" t="s">
        <v>421</v>
      </c>
      <c r="H7" s="58"/>
      <c r="I7" s="59" t="s">
        <v>8</v>
      </c>
      <c r="J7" s="59" t="s">
        <v>34</v>
      </c>
      <c r="K7" s="60"/>
      <c r="L7" s="58"/>
      <c r="M7" s="61" t="s">
        <v>525</v>
      </c>
      <c r="N7" s="60" t="s">
        <v>398</v>
      </c>
    </row>
    <row r="8" spans="1:15" ht="32">
      <c r="A8" s="57">
        <v>2</v>
      </c>
      <c r="B8" s="50" t="s">
        <v>45</v>
      </c>
      <c r="C8" s="62" t="s">
        <v>399</v>
      </c>
      <c r="D8" s="50" t="s">
        <v>397</v>
      </c>
      <c r="E8" s="50"/>
      <c r="F8" s="51"/>
      <c r="G8" s="50" t="s">
        <v>420</v>
      </c>
      <c r="H8" s="58"/>
      <c r="I8" s="59" t="s">
        <v>8</v>
      </c>
      <c r="J8" s="59" t="s">
        <v>35</v>
      </c>
      <c r="K8" s="60"/>
      <c r="L8" s="58"/>
      <c r="M8" s="61" t="s">
        <v>525</v>
      </c>
      <c r="N8" s="60" t="s">
        <v>398</v>
      </c>
    </row>
    <row r="9" spans="1:15" ht="32">
      <c r="A9" s="57">
        <v>3</v>
      </c>
      <c r="B9" s="50" t="s">
        <v>45</v>
      </c>
      <c r="C9" s="62" t="s">
        <v>400</v>
      </c>
      <c r="D9" s="50" t="s">
        <v>397</v>
      </c>
      <c r="E9" s="50"/>
      <c r="F9" s="51"/>
      <c r="G9" s="50" t="s">
        <v>419</v>
      </c>
      <c r="H9" s="58"/>
      <c r="I9" s="59" t="s">
        <v>8</v>
      </c>
      <c r="J9" s="59" t="s">
        <v>35</v>
      </c>
      <c r="K9" s="60"/>
      <c r="L9" s="58"/>
      <c r="M9" s="61" t="s">
        <v>525</v>
      </c>
      <c r="N9" s="60" t="s">
        <v>398</v>
      </c>
    </row>
    <row r="10" spans="1:15" ht="32">
      <c r="A10" s="57">
        <v>4</v>
      </c>
      <c r="B10" s="50" t="s">
        <v>45</v>
      </c>
      <c r="C10" s="62" t="s">
        <v>401</v>
      </c>
      <c r="D10" s="50" t="s">
        <v>397</v>
      </c>
      <c r="E10" s="50"/>
      <c r="F10" s="51"/>
      <c r="G10" s="50" t="s">
        <v>418</v>
      </c>
      <c r="H10" s="58"/>
      <c r="I10" s="59" t="s">
        <v>8</v>
      </c>
      <c r="J10" s="59" t="s">
        <v>35</v>
      </c>
      <c r="K10" s="60"/>
      <c r="L10" s="58"/>
      <c r="M10" s="61" t="s">
        <v>525</v>
      </c>
      <c r="N10" s="60" t="s">
        <v>398</v>
      </c>
    </row>
    <row r="11" spans="1:15" ht="32">
      <c r="A11" s="57">
        <v>5</v>
      </c>
      <c r="B11" s="50" t="s">
        <v>45</v>
      </c>
      <c r="C11" s="62" t="s">
        <v>402</v>
      </c>
      <c r="D11" s="50" t="s">
        <v>397</v>
      </c>
      <c r="E11" s="50"/>
      <c r="F11" s="51"/>
      <c r="G11" s="50" t="s">
        <v>417</v>
      </c>
      <c r="H11" s="58"/>
      <c r="I11" s="59" t="s">
        <v>8</v>
      </c>
      <c r="J11" s="59" t="s">
        <v>35</v>
      </c>
      <c r="K11" s="60"/>
      <c r="L11" s="58"/>
      <c r="M11" s="61" t="s">
        <v>525</v>
      </c>
      <c r="N11" s="60" t="s">
        <v>398</v>
      </c>
    </row>
    <row r="12" spans="1:15" ht="32">
      <c r="A12" s="57">
        <v>6</v>
      </c>
      <c r="B12" s="50" t="s">
        <v>45</v>
      </c>
      <c r="C12" s="62" t="s">
        <v>403</v>
      </c>
      <c r="D12" s="50" t="s">
        <v>397</v>
      </c>
      <c r="E12" s="50"/>
      <c r="F12" s="51"/>
      <c r="G12" s="50" t="s">
        <v>416</v>
      </c>
      <c r="H12" s="58"/>
      <c r="I12" s="59" t="s">
        <v>8</v>
      </c>
      <c r="J12" s="59" t="s">
        <v>35</v>
      </c>
      <c r="K12" s="60"/>
      <c r="L12" s="58"/>
      <c r="M12" s="61" t="s">
        <v>525</v>
      </c>
      <c r="N12" s="60" t="s">
        <v>398</v>
      </c>
    </row>
    <row r="13" spans="1:15" ht="64">
      <c r="A13" s="57">
        <v>7</v>
      </c>
      <c r="B13" s="50" t="s">
        <v>45</v>
      </c>
      <c r="C13" s="62" t="s">
        <v>404</v>
      </c>
      <c r="D13" s="50" t="s">
        <v>407</v>
      </c>
      <c r="E13" s="50" t="s">
        <v>411</v>
      </c>
      <c r="F13" s="50" t="s">
        <v>423</v>
      </c>
      <c r="G13" s="50" t="s">
        <v>415</v>
      </c>
      <c r="H13" s="58"/>
      <c r="I13" s="59" t="s">
        <v>8</v>
      </c>
      <c r="J13" s="59" t="s">
        <v>35</v>
      </c>
      <c r="K13" s="60"/>
      <c r="L13" s="58"/>
      <c r="M13" s="61" t="s">
        <v>525</v>
      </c>
      <c r="N13" s="60" t="s">
        <v>398</v>
      </c>
    </row>
    <row r="14" spans="1:15" ht="64">
      <c r="A14" s="57">
        <v>8</v>
      </c>
      <c r="B14" s="50" t="s">
        <v>45</v>
      </c>
      <c r="C14" s="62" t="s">
        <v>405</v>
      </c>
      <c r="D14" s="50" t="s">
        <v>407</v>
      </c>
      <c r="E14" s="50" t="s">
        <v>411</v>
      </c>
      <c r="F14" s="50" t="s">
        <v>424</v>
      </c>
      <c r="G14" s="50" t="s">
        <v>414</v>
      </c>
      <c r="H14" s="58"/>
      <c r="I14" s="59" t="s">
        <v>8</v>
      </c>
      <c r="J14" s="59" t="s">
        <v>35</v>
      </c>
      <c r="K14" s="60"/>
      <c r="L14" s="58"/>
      <c r="M14" s="61" t="s">
        <v>525</v>
      </c>
      <c r="N14" s="60" t="s">
        <v>398</v>
      </c>
    </row>
    <row r="15" spans="1:15" ht="64">
      <c r="A15" s="57">
        <v>9</v>
      </c>
      <c r="B15" s="50" t="s">
        <v>45</v>
      </c>
      <c r="C15" s="62" t="s">
        <v>406</v>
      </c>
      <c r="D15" s="50" t="s">
        <v>408</v>
      </c>
      <c r="E15" s="50" t="s">
        <v>411</v>
      </c>
      <c r="F15" s="50" t="s">
        <v>425</v>
      </c>
      <c r="G15" s="50" t="s">
        <v>413</v>
      </c>
      <c r="H15" s="58"/>
      <c r="I15" s="59" t="s">
        <v>8</v>
      </c>
      <c r="J15" s="59" t="s">
        <v>35</v>
      </c>
      <c r="K15" s="60"/>
      <c r="L15" s="58"/>
      <c r="M15" s="61" t="s">
        <v>525</v>
      </c>
      <c r="N15" s="60" t="s">
        <v>398</v>
      </c>
    </row>
    <row r="16" spans="1:15" ht="64">
      <c r="A16" s="57">
        <v>10</v>
      </c>
      <c r="B16" s="50" t="s">
        <v>44</v>
      </c>
      <c r="C16" s="62" t="s">
        <v>427</v>
      </c>
      <c r="D16" s="50" t="s">
        <v>409</v>
      </c>
      <c r="E16" s="50" t="s">
        <v>411</v>
      </c>
      <c r="F16" s="50" t="s">
        <v>426</v>
      </c>
      <c r="G16" s="50" t="s">
        <v>412</v>
      </c>
      <c r="H16" s="58"/>
      <c r="I16" s="59" t="s">
        <v>8</v>
      </c>
      <c r="J16" s="59" t="s">
        <v>35</v>
      </c>
      <c r="K16" s="60"/>
      <c r="L16" s="58"/>
      <c r="M16" s="61" t="s">
        <v>525</v>
      </c>
      <c r="N16" s="60" t="s">
        <v>398</v>
      </c>
    </row>
    <row r="17" spans="1:14" ht="64">
      <c r="A17" s="57">
        <v>11</v>
      </c>
      <c r="B17" s="50" t="s">
        <v>44</v>
      </c>
      <c r="C17" s="62" t="s">
        <v>428</v>
      </c>
      <c r="D17" s="50" t="s">
        <v>410</v>
      </c>
      <c r="E17" s="50" t="s">
        <v>411</v>
      </c>
      <c r="F17" s="51"/>
      <c r="G17" s="50" t="s">
        <v>422</v>
      </c>
      <c r="H17" s="58"/>
      <c r="I17" s="59" t="s">
        <v>8</v>
      </c>
      <c r="J17" s="59" t="s">
        <v>35</v>
      </c>
      <c r="K17" s="60"/>
      <c r="L17" s="58"/>
      <c r="M17" s="61" t="s">
        <v>525</v>
      </c>
      <c r="N17" s="60" t="s">
        <v>398</v>
      </c>
    </row>
    <row r="18" spans="1:14" ht="64">
      <c r="A18" s="57">
        <v>11</v>
      </c>
      <c r="B18" s="50" t="s">
        <v>44</v>
      </c>
      <c r="C18" s="62" t="s">
        <v>429</v>
      </c>
      <c r="D18" s="50" t="s">
        <v>431</v>
      </c>
      <c r="E18" s="50" t="s">
        <v>430</v>
      </c>
      <c r="F18" s="51"/>
      <c r="G18" s="50" t="s">
        <v>432</v>
      </c>
      <c r="H18" s="58"/>
      <c r="I18" s="59" t="s">
        <v>8</v>
      </c>
      <c r="J18" s="59" t="s">
        <v>35</v>
      </c>
      <c r="K18" s="60"/>
      <c r="L18" s="58"/>
      <c r="M18" s="61" t="s">
        <v>525</v>
      </c>
      <c r="N18" s="60" t="s">
        <v>398</v>
      </c>
    </row>
  </sheetData>
  <autoFilter ref="B6:B14" xr:uid="{00000000-0009-0000-0000-00000F000000}"/>
  <mergeCells count="5">
    <mergeCell ref="D1:L1"/>
    <mergeCell ref="D2:L2"/>
    <mergeCell ref="D3:D4"/>
    <mergeCell ref="F3:F4"/>
    <mergeCell ref="H3:H4"/>
  </mergeCells>
  <conditionalFormatting sqref="I7">
    <cfRule type="expression" dxfId="107" priority="130">
      <formula>I7="Untested"</formula>
    </cfRule>
    <cfRule type="expression" dxfId="106" priority="131">
      <formula>I7="Pass"</formula>
    </cfRule>
    <cfRule type="expression" dxfId="105" priority="132">
      <formula>I7="Fail"</formula>
    </cfRule>
  </conditionalFormatting>
  <conditionalFormatting sqref="J7">
    <cfRule type="expression" dxfId="104" priority="127">
      <formula>J7="Medium"</formula>
    </cfRule>
    <cfRule type="expression" dxfId="103" priority="128">
      <formula>J7="Low"</formula>
    </cfRule>
    <cfRule type="expression" dxfId="102" priority="129">
      <formula>J7="High"</formula>
    </cfRule>
  </conditionalFormatting>
  <conditionalFormatting sqref="I8">
    <cfRule type="expression" dxfId="101" priority="64">
      <formula>I8="Untested"</formula>
    </cfRule>
    <cfRule type="expression" dxfId="100" priority="65">
      <formula>I8="Pass"</formula>
    </cfRule>
    <cfRule type="expression" dxfId="99" priority="66">
      <formula>I8="Fail"</formula>
    </cfRule>
  </conditionalFormatting>
  <conditionalFormatting sqref="J8">
    <cfRule type="expression" dxfId="98" priority="61">
      <formula>J8="Medium"</formula>
    </cfRule>
    <cfRule type="expression" dxfId="97" priority="62">
      <formula>J8="Low"</formula>
    </cfRule>
    <cfRule type="expression" dxfId="96" priority="63">
      <formula>J8="High"</formula>
    </cfRule>
  </conditionalFormatting>
  <conditionalFormatting sqref="I9">
    <cfRule type="expression" dxfId="95" priority="58">
      <formula>I9="Untested"</formula>
    </cfRule>
    <cfRule type="expression" dxfId="94" priority="59">
      <formula>I9="Pass"</formula>
    </cfRule>
    <cfRule type="expression" dxfId="93" priority="60">
      <formula>I9="Fail"</formula>
    </cfRule>
  </conditionalFormatting>
  <conditionalFormatting sqref="J9">
    <cfRule type="expression" dxfId="92" priority="55">
      <formula>J9="Medium"</formula>
    </cfRule>
    <cfRule type="expression" dxfId="91" priority="56">
      <formula>J9="Low"</formula>
    </cfRule>
    <cfRule type="expression" dxfId="90" priority="57">
      <formula>J9="High"</formula>
    </cfRule>
  </conditionalFormatting>
  <conditionalFormatting sqref="I10">
    <cfRule type="expression" dxfId="89" priority="52">
      <formula>I10="Untested"</formula>
    </cfRule>
    <cfRule type="expression" dxfId="88" priority="53">
      <formula>I10="Pass"</formula>
    </cfRule>
    <cfRule type="expression" dxfId="87" priority="54">
      <formula>I10="Fail"</formula>
    </cfRule>
  </conditionalFormatting>
  <conditionalFormatting sqref="J10">
    <cfRule type="expression" dxfId="86" priority="49">
      <formula>J10="Medium"</formula>
    </cfRule>
    <cfRule type="expression" dxfId="85" priority="50">
      <formula>J10="Low"</formula>
    </cfRule>
    <cfRule type="expression" dxfId="84" priority="51">
      <formula>J10="High"</formula>
    </cfRule>
  </conditionalFormatting>
  <conditionalFormatting sqref="I11">
    <cfRule type="expression" dxfId="83" priority="46">
      <formula>I11="Untested"</formula>
    </cfRule>
    <cfRule type="expression" dxfId="82" priority="47">
      <formula>I11="Pass"</formula>
    </cfRule>
    <cfRule type="expression" dxfId="81" priority="48">
      <formula>I11="Fail"</formula>
    </cfRule>
  </conditionalFormatting>
  <conditionalFormatting sqref="J11">
    <cfRule type="expression" dxfId="80" priority="43">
      <formula>J11="Medium"</formula>
    </cfRule>
    <cfRule type="expression" dxfId="79" priority="44">
      <formula>J11="Low"</formula>
    </cfRule>
    <cfRule type="expression" dxfId="78" priority="45">
      <formula>J11="High"</formula>
    </cfRule>
  </conditionalFormatting>
  <conditionalFormatting sqref="I12">
    <cfRule type="expression" dxfId="77" priority="40">
      <formula>I12="Untested"</formula>
    </cfRule>
    <cfRule type="expression" dxfId="76" priority="41">
      <formula>I12="Pass"</formula>
    </cfRule>
    <cfRule type="expression" dxfId="75" priority="42">
      <formula>I12="Fail"</formula>
    </cfRule>
  </conditionalFormatting>
  <conditionalFormatting sqref="J12">
    <cfRule type="expression" dxfId="74" priority="37">
      <formula>J12="Medium"</formula>
    </cfRule>
    <cfRule type="expression" dxfId="73" priority="38">
      <formula>J12="Low"</formula>
    </cfRule>
    <cfRule type="expression" dxfId="72" priority="39">
      <formula>J12="High"</formula>
    </cfRule>
  </conditionalFormatting>
  <conditionalFormatting sqref="I13">
    <cfRule type="expression" dxfId="71" priority="34">
      <formula>I13="Untested"</formula>
    </cfRule>
    <cfRule type="expression" dxfId="70" priority="35">
      <formula>I13="Pass"</formula>
    </cfRule>
    <cfRule type="expression" dxfId="69" priority="36">
      <formula>I13="Fail"</formula>
    </cfRule>
  </conditionalFormatting>
  <conditionalFormatting sqref="J13">
    <cfRule type="expression" dxfId="68" priority="31">
      <formula>J13="Medium"</formula>
    </cfRule>
    <cfRule type="expression" dxfId="67" priority="32">
      <formula>J13="Low"</formula>
    </cfRule>
    <cfRule type="expression" dxfId="66" priority="33">
      <formula>J13="High"</formula>
    </cfRule>
  </conditionalFormatting>
  <conditionalFormatting sqref="I14">
    <cfRule type="expression" dxfId="65" priority="28">
      <formula>I14="Untested"</formula>
    </cfRule>
    <cfRule type="expression" dxfId="64" priority="29">
      <formula>I14="Pass"</formula>
    </cfRule>
    <cfRule type="expression" dxfId="63" priority="30">
      <formula>I14="Fail"</formula>
    </cfRule>
  </conditionalFormatting>
  <conditionalFormatting sqref="J14">
    <cfRule type="expression" dxfId="62" priority="25">
      <formula>J14="Medium"</formula>
    </cfRule>
    <cfRule type="expression" dxfId="61" priority="26">
      <formula>J14="Low"</formula>
    </cfRule>
    <cfRule type="expression" dxfId="60" priority="27">
      <formula>J14="High"</formula>
    </cfRule>
  </conditionalFormatting>
  <conditionalFormatting sqref="I15">
    <cfRule type="expression" dxfId="59" priority="22">
      <formula>I15="Untested"</formula>
    </cfRule>
    <cfRule type="expression" dxfId="58" priority="23">
      <formula>I15="Pass"</formula>
    </cfRule>
    <cfRule type="expression" dxfId="57" priority="24">
      <formula>I15="Fail"</formula>
    </cfRule>
  </conditionalFormatting>
  <conditionalFormatting sqref="J15">
    <cfRule type="expression" dxfId="56" priority="19">
      <formula>J15="Medium"</formula>
    </cfRule>
    <cfRule type="expression" dxfId="55" priority="20">
      <formula>J15="Low"</formula>
    </cfRule>
    <cfRule type="expression" dxfId="54" priority="21">
      <formula>J15="High"</formula>
    </cfRule>
  </conditionalFormatting>
  <conditionalFormatting sqref="I16">
    <cfRule type="expression" dxfId="53" priority="16">
      <formula>I16="Untested"</formula>
    </cfRule>
    <cfRule type="expression" dxfId="52" priority="17">
      <formula>I16="Pass"</formula>
    </cfRule>
    <cfRule type="expression" dxfId="51" priority="18">
      <formula>I16="Fail"</formula>
    </cfRule>
  </conditionalFormatting>
  <conditionalFormatting sqref="J16">
    <cfRule type="expression" dxfId="50" priority="13">
      <formula>J16="Medium"</formula>
    </cfRule>
    <cfRule type="expression" dxfId="49" priority="14">
      <formula>J16="Low"</formula>
    </cfRule>
    <cfRule type="expression" dxfId="48" priority="15">
      <formula>J16="High"</formula>
    </cfRule>
  </conditionalFormatting>
  <conditionalFormatting sqref="I17">
    <cfRule type="expression" dxfId="47" priority="10">
      <formula>I17="Untested"</formula>
    </cfRule>
    <cfRule type="expression" dxfId="46" priority="11">
      <formula>I17="Pass"</formula>
    </cfRule>
    <cfRule type="expression" dxfId="45" priority="12">
      <formula>I17="Fail"</formula>
    </cfRule>
  </conditionalFormatting>
  <conditionalFormatting sqref="J17">
    <cfRule type="expression" dxfId="44" priority="7">
      <formula>J17="Medium"</formula>
    </cfRule>
    <cfRule type="expression" dxfId="43" priority="8">
      <formula>J17="Low"</formula>
    </cfRule>
    <cfRule type="expression" dxfId="42" priority="9">
      <formula>J17="High"</formula>
    </cfRule>
  </conditionalFormatting>
  <conditionalFormatting sqref="I18">
    <cfRule type="expression" dxfId="41" priority="4">
      <formula>I18="Untested"</formula>
    </cfRule>
    <cfRule type="expression" dxfId="40" priority="5">
      <formula>I18="Pass"</formula>
    </cfRule>
    <cfRule type="expression" dxfId="39" priority="6">
      <formula>I18="Fail"</formula>
    </cfRule>
  </conditionalFormatting>
  <conditionalFormatting sqref="J18">
    <cfRule type="expression" dxfId="38" priority="1">
      <formula>J18="Medium"</formula>
    </cfRule>
    <cfRule type="expression" dxfId="37" priority="2">
      <formula>J18="Low"</formula>
    </cfRule>
    <cfRule type="expression" dxfId="36" priority="3">
      <formula>J18="High"</formula>
    </cfRule>
  </conditionalFormatting>
  <dataValidations count="2">
    <dataValidation type="list" allowBlank="1" showInputMessage="1" showErrorMessage="1" sqref="J2" xr:uid="{00000000-0002-0000-0F00-000000000000}">
      <formula1>#REF!</formula1>
    </dataValidation>
    <dataValidation allowBlank="1" showInputMessage="1" showErrorMessage="1" promptTitle="ket-qua1" sqref="I5 I1:I2" xr:uid="{00000000-0002-0000-0F00-000001000000}"/>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F00-000002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F00-000003000000}">
          <x14:formula1>
            <xm:f>Config!$A$1:$A$4</xm:f>
          </x14:formula1>
          <xm:sqref>J5 J19:J1048576 I7</xm:sqref>
        </x14:dataValidation>
        <x14:dataValidation type="list" allowBlank="1" showInputMessage="1" showErrorMessage="1" xr:uid="{00000000-0002-0000-0F00-000004000000}">
          <x14:formula1>
            <xm:f>Config!$B$1:$B$3</xm:f>
          </x14:formula1>
          <xm:sqref>J7</xm:sqref>
        </x14:dataValidation>
        <x14:dataValidation type="list" allowBlank="1" showInputMessage="1" showErrorMessage="1" xr:uid="{00000000-0002-0000-0F00-000005000000}">
          <x14:formula1>
            <xm:f>'/Users/dungnguyen/Desktop/TestCase/\Users\dungnguyen\Library\Containers\com.microsoft.Excel\Data\Documents\C:\Users\PC Market\Desktop\New folder (4)\Tcs\[Testcase_ManageUser.xlsx]Config'!#REF!</xm:f>
          </x14:formula1>
          <xm:sqref>I8:J18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503</v>
      </c>
      <c r="D1" s="112"/>
      <c r="E1" s="112"/>
      <c r="F1" s="112"/>
      <c r="G1" s="112"/>
      <c r="H1" s="112"/>
      <c r="I1" s="112"/>
      <c r="J1" s="112"/>
      <c r="K1" s="112"/>
      <c r="L1" s="112"/>
      <c r="M1" s="97"/>
      <c r="N1" s="66"/>
      <c r="O1" s="67"/>
    </row>
    <row r="2" spans="1:15" s="55" customFormat="1" ht="29">
      <c r="B2" s="63" t="s">
        <v>7</v>
      </c>
      <c r="C2" s="68"/>
      <c r="D2" s="113"/>
      <c r="E2" s="113"/>
      <c r="F2" s="113"/>
      <c r="G2" s="113"/>
      <c r="H2" s="113"/>
      <c r="I2" s="113"/>
      <c r="J2" s="113"/>
      <c r="K2" s="113"/>
      <c r="L2" s="112"/>
      <c r="M2" s="97"/>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COUNTIF(I7:I73,"Pass")</f>
        <v>3</v>
      </c>
      <c r="C4" s="74"/>
      <c r="D4" s="114"/>
      <c r="E4" s="73">
        <f>COUNTIF(I8:I73,"Fail")</f>
        <v>0</v>
      </c>
      <c r="F4" s="116"/>
      <c r="G4" s="75">
        <f>COUNTIF(I8:I73,"Untested")</f>
        <v>0</v>
      </c>
      <c r="H4" s="118"/>
      <c r="I4" s="69">
        <f>(B4+E4+G4)</f>
        <v>3</v>
      </c>
      <c r="J4" s="76"/>
      <c r="K4" s="69">
        <f>COUNTIF(J8:J73,"High")</f>
        <v>0</v>
      </c>
      <c r="L4" s="69">
        <f>COUNTIF(J7:J73,"Medium")</f>
        <v>3</v>
      </c>
      <c r="M4" s="31">
        <f>COUNTIF(J8:J73,"Low")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32">
      <c r="A7" s="57">
        <v>1</v>
      </c>
      <c r="B7" s="50" t="s">
        <v>45</v>
      </c>
      <c r="C7" s="62" t="s">
        <v>504</v>
      </c>
      <c r="D7" s="50" t="s">
        <v>505</v>
      </c>
      <c r="E7" s="50"/>
      <c r="F7" s="51"/>
      <c r="G7" s="50" t="s">
        <v>506</v>
      </c>
      <c r="H7" s="58"/>
      <c r="I7" s="59" t="s">
        <v>8</v>
      </c>
      <c r="J7" s="59" t="s">
        <v>35</v>
      </c>
      <c r="K7" s="60"/>
      <c r="L7" s="58"/>
      <c r="M7" s="61" t="s">
        <v>525</v>
      </c>
      <c r="N7" s="60" t="s">
        <v>398</v>
      </c>
    </row>
    <row r="8" spans="1:15" ht="48">
      <c r="A8" s="57">
        <v>2</v>
      </c>
      <c r="B8" s="50" t="s">
        <v>45</v>
      </c>
      <c r="C8" s="62" t="s">
        <v>507</v>
      </c>
      <c r="D8" s="50" t="s">
        <v>508</v>
      </c>
      <c r="E8" s="50"/>
      <c r="F8" s="51"/>
      <c r="G8" s="50" t="s">
        <v>509</v>
      </c>
      <c r="H8" s="58"/>
      <c r="I8" s="59" t="s">
        <v>8</v>
      </c>
      <c r="J8" s="59" t="s">
        <v>35</v>
      </c>
      <c r="K8" s="60"/>
      <c r="L8" s="58"/>
      <c r="M8" s="61" t="s">
        <v>525</v>
      </c>
      <c r="N8" s="60" t="s">
        <v>398</v>
      </c>
    </row>
    <row r="9" spans="1:15" ht="64">
      <c r="A9" s="57">
        <v>3</v>
      </c>
      <c r="B9" s="50" t="s">
        <v>46</v>
      </c>
      <c r="C9" s="62" t="s">
        <v>510</v>
      </c>
      <c r="D9" s="50" t="s">
        <v>511</v>
      </c>
      <c r="E9" s="50"/>
      <c r="F9" s="51"/>
      <c r="G9" s="50" t="s">
        <v>512</v>
      </c>
      <c r="H9" s="58"/>
      <c r="I9" s="59" t="s">
        <v>8</v>
      </c>
      <c r="J9" s="59" t="s">
        <v>35</v>
      </c>
      <c r="K9" s="60"/>
      <c r="L9" s="58"/>
      <c r="M9" s="61" t="s">
        <v>525</v>
      </c>
      <c r="N9" s="60" t="s">
        <v>398</v>
      </c>
    </row>
  </sheetData>
  <mergeCells count="5">
    <mergeCell ref="D1:L1"/>
    <mergeCell ref="D2:L2"/>
    <mergeCell ref="D3:D4"/>
    <mergeCell ref="F3:F4"/>
    <mergeCell ref="H3:H4"/>
  </mergeCells>
  <conditionalFormatting sqref="I7">
    <cfRule type="expression" dxfId="35" priority="16">
      <formula>I7="Untested"</formula>
    </cfRule>
    <cfRule type="expression" dxfId="34" priority="17">
      <formula>I7="Pass"</formula>
    </cfRule>
    <cfRule type="expression" dxfId="33" priority="18">
      <formula>I7="Fail"</formula>
    </cfRule>
  </conditionalFormatting>
  <conditionalFormatting sqref="J7">
    <cfRule type="expression" dxfId="32" priority="13">
      <formula>J7="Medium"</formula>
    </cfRule>
    <cfRule type="expression" dxfId="31" priority="14">
      <formula>J7="Low"</formula>
    </cfRule>
    <cfRule type="expression" dxfId="30" priority="15">
      <formula>J7="High"</formula>
    </cfRule>
  </conditionalFormatting>
  <conditionalFormatting sqref="I8">
    <cfRule type="expression" dxfId="29" priority="10">
      <formula>I8="Untested"</formula>
    </cfRule>
    <cfRule type="expression" dxfId="28" priority="11">
      <formula>I8="Pass"</formula>
    </cfRule>
    <cfRule type="expression" dxfId="27" priority="12">
      <formula>I8="Fail"</formula>
    </cfRule>
  </conditionalFormatting>
  <conditionalFormatting sqref="J8">
    <cfRule type="expression" dxfId="26" priority="7">
      <formula>J8="Medium"</formula>
    </cfRule>
    <cfRule type="expression" dxfId="25" priority="8">
      <formula>J8="Low"</formula>
    </cfRule>
    <cfRule type="expression" dxfId="24" priority="9">
      <formula>J8="High"</formula>
    </cfRule>
  </conditionalFormatting>
  <conditionalFormatting sqref="I9">
    <cfRule type="expression" dxfId="23" priority="4">
      <formula>I9="Untested"</formula>
    </cfRule>
    <cfRule type="expression" dxfId="22" priority="5">
      <formula>I9="Pass"</formula>
    </cfRule>
    <cfRule type="expression" dxfId="21" priority="6">
      <formula>I9="Fail"</formula>
    </cfRule>
  </conditionalFormatting>
  <conditionalFormatting sqref="J9">
    <cfRule type="expression" dxfId="20" priority="1">
      <formula>J9="Medium"</formula>
    </cfRule>
    <cfRule type="expression" dxfId="19" priority="2">
      <formula>J9="Low"</formula>
    </cfRule>
    <cfRule type="expression" dxfId="18" priority="3">
      <formula>J9="High"</formula>
    </cfRule>
  </conditionalFormatting>
  <dataValidations count="2">
    <dataValidation allowBlank="1" showInputMessage="1" showErrorMessage="1" promptTitle="ket-qua1" sqref="I5 I1:I2" xr:uid="{00000000-0002-0000-1000-000000000000}"/>
    <dataValidation type="list" allowBlank="1" showInputMessage="1" showErrorMessage="1" sqref="J2" xr:uid="{00000000-0002-0000-10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2000000}">
          <x14:formula1>
            <xm:f>'/Users/dungnguyen/Desktop/TestCase/C:\Users\ADMIN\Desktop\CapstoneProjectIMG\classDG\[Testcase_guest.xlsx]Config'!#REF!</xm:f>
          </x14:formula1>
          <xm:sqref>J5 J10:J1048576</xm:sqref>
        </x14:dataValidation>
        <x14:dataValidation type="list" allowBlank="1" showInputMessage="1" showErrorMessage="1" xr:uid="{00000000-0002-0000-10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1000-000004000000}">
          <x14:formula1>
            <xm:f>'/Users/dungnguyen/Desktop/TestCase/C:\Users\PC Market\Desktop\New folder (4)\Tcs\[Testcase_ManageUser.xlsx]Config'!#REF!</xm:f>
          </x14:formula1>
          <xm:sqref>I7:J9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8"/>
  <sheetViews>
    <sheetView topLeftCell="D1" zoomScaleNormal="100" workbookViewId="0">
      <selection activeCell="M7" sqref="M7"/>
    </sheetView>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518</v>
      </c>
      <c r="D1" s="112"/>
      <c r="E1" s="112"/>
      <c r="F1" s="112"/>
      <c r="G1" s="112"/>
      <c r="H1" s="112"/>
      <c r="I1" s="112"/>
      <c r="J1" s="112"/>
      <c r="K1" s="112"/>
      <c r="L1" s="112"/>
      <c r="M1" s="97"/>
      <c r="N1" s="66"/>
      <c r="O1" s="67"/>
    </row>
    <row r="2" spans="1:15" s="55" customFormat="1" ht="29">
      <c r="B2" s="63" t="s">
        <v>7</v>
      </c>
      <c r="C2" s="68"/>
      <c r="D2" s="113"/>
      <c r="E2" s="113"/>
      <c r="F2" s="113"/>
      <c r="G2" s="113"/>
      <c r="H2" s="113"/>
      <c r="I2" s="113"/>
      <c r="J2" s="113"/>
      <c r="K2" s="113"/>
      <c r="L2" s="112"/>
      <c r="M2" s="97"/>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COUNTIF(I7:I73,"Pass")</f>
        <v>2</v>
      </c>
      <c r="C4" s="74"/>
      <c r="D4" s="114"/>
      <c r="E4" s="73">
        <f>COUNTIF(I8:I73,"Fail")</f>
        <v>0</v>
      </c>
      <c r="F4" s="116"/>
      <c r="G4" s="75">
        <f>COUNTIF(I8:I73,"Untested")</f>
        <v>0</v>
      </c>
      <c r="H4" s="118"/>
      <c r="I4" s="69">
        <f>(B4+E4+G4)</f>
        <v>2</v>
      </c>
      <c r="J4" s="76"/>
      <c r="K4" s="69">
        <f>COUNTIF(J8:J73,"High")</f>
        <v>0</v>
      </c>
      <c r="L4" s="69">
        <f>COUNTIF(J7:J73,"Medium")</f>
        <v>2</v>
      </c>
      <c r="M4" s="31">
        <f>COUNTIF(J8:J73,"Low")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48">
      <c r="A7" s="57">
        <v>1</v>
      </c>
      <c r="B7" s="50" t="s">
        <v>45</v>
      </c>
      <c r="C7" s="62" t="s">
        <v>513</v>
      </c>
      <c r="D7" s="50" t="s">
        <v>514</v>
      </c>
      <c r="E7" s="50" t="s">
        <v>206</v>
      </c>
      <c r="F7" s="51"/>
      <c r="G7" s="50" t="s">
        <v>515</v>
      </c>
      <c r="H7" s="58"/>
      <c r="I7" s="59" t="s">
        <v>8</v>
      </c>
      <c r="J7" s="59" t="s">
        <v>35</v>
      </c>
      <c r="K7" s="60"/>
      <c r="L7" s="58"/>
      <c r="M7" s="61" t="s">
        <v>526</v>
      </c>
      <c r="N7" s="60" t="s">
        <v>398</v>
      </c>
    </row>
    <row r="8" spans="1:15" ht="80">
      <c r="A8" s="57">
        <v>2</v>
      </c>
      <c r="B8" s="50" t="s">
        <v>44</v>
      </c>
      <c r="C8" s="62" t="s">
        <v>518</v>
      </c>
      <c r="D8" s="50" t="s">
        <v>516</v>
      </c>
      <c r="E8" s="50" t="s">
        <v>206</v>
      </c>
      <c r="F8" s="51"/>
      <c r="G8" s="50" t="s">
        <v>517</v>
      </c>
      <c r="H8" s="58"/>
      <c r="I8" s="59" t="s">
        <v>8</v>
      </c>
      <c r="J8" s="59" t="s">
        <v>35</v>
      </c>
      <c r="K8" s="60"/>
      <c r="L8" s="58"/>
      <c r="M8" s="61" t="s">
        <v>526</v>
      </c>
      <c r="N8" s="60" t="s">
        <v>398</v>
      </c>
    </row>
  </sheetData>
  <autoFilter ref="B6:B7" xr:uid="{00000000-0009-0000-0000-000011000000}"/>
  <mergeCells count="5">
    <mergeCell ref="D1:L1"/>
    <mergeCell ref="D2:L2"/>
    <mergeCell ref="D3:D4"/>
    <mergeCell ref="F3:F4"/>
    <mergeCell ref="H3:H4"/>
  </mergeCells>
  <conditionalFormatting sqref="I7:I8">
    <cfRule type="expression" dxfId="17" priority="4">
      <formula>I7="Untested"</formula>
    </cfRule>
    <cfRule type="expression" dxfId="16" priority="5">
      <formula>I7="Pass"</formula>
    </cfRule>
    <cfRule type="expression" dxfId="15" priority="6">
      <formula>I7="Fail"</formula>
    </cfRule>
  </conditionalFormatting>
  <conditionalFormatting sqref="J7:J8">
    <cfRule type="expression" dxfId="14" priority="1">
      <formula>J7="Medium"</formula>
    </cfRule>
    <cfRule type="expression" dxfId="13" priority="2">
      <formula>J7="Low"</formula>
    </cfRule>
    <cfRule type="expression" dxfId="12" priority="3">
      <formula>J7="High"</formula>
    </cfRule>
  </conditionalFormatting>
  <dataValidations count="2">
    <dataValidation type="list" allowBlank="1" showInputMessage="1" showErrorMessage="1" sqref="J2" xr:uid="{00000000-0002-0000-1100-000000000000}">
      <formula1>#REF!</formula1>
    </dataValidation>
    <dataValidation allowBlank="1" showInputMessage="1" showErrorMessage="1" promptTitle="ket-qua1" sqref="I5 I1:I2" xr:uid="{00000000-0002-0000-1100-000001000000}"/>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2000000}">
          <x14:formula1>
            <xm:f>'/Users/dungnguyen/Desktop/TestCase/C:\Users\PC Market\Desktop\New folder (4)\Tcs\[Testcase_ManageUser.xlsx]Config'!#REF!</xm:f>
          </x14:formula1>
          <xm:sqref>I7:J8</xm:sqref>
        </x14:dataValidation>
        <x14:dataValidation type="list" allowBlank="1" showInputMessage="1" showErrorMessage="1" xr:uid="{00000000-0002-0000-11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1100-000004000000}">
          <x14:formula1>
            <xm:f>'/Users/dungnguyen/Desktop/TestCase/C:\Users\DKoran\Desktop\[Testcase_Traveler.xlsx]Config'!#REF!</xm:f>
          </x14:formula1>
          <xm:sqref>J5 J9:J1048576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0FBE-C58D-F744-A7A9-E5C415C27F89}">
  <dimension ref="A1:O10"/>
  <sheetViews>
    <sheetView tabSelected="1" zoomScale="85" zoomScaleNormal="85" workbookViewId="0">
      <selection activeCell="C2" sqref="C2"/>
    </sheetView>
  </sheetViews>
  <sheetFormatPr baseColWidth="10" defaultColWidth="8.83203125" defaultRowHeight="15"/>
  <cols>
    <col min="1" max="1" width="8.83203125" style="56" bestFit="1" customWidth="1"/>
    <col min="2" max="2" width="13.6640625" style="56" bestFit="1" customWidth="1"/>
    <col min="3" max="3" width="35.33203125" style="49" customWidth="1"/>
    <col min="4" max="4" width="37.1640625" style="56" customWidth="1"/>
    <col min="5" max="5" width="33.5" style="53" customWidth="1"/>
    <col min="6" max="6" width="29.6640625" style="54" customWidth="1"/>
    <col min="7" max="7" width="25.3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538</v>
      </c>
      <c r="D1" s="112"/>
      <c r="E1" s="112"/>
      <c r="F1" s="112"/>
      <c r="G1" s="112"/>
      <c r="H1" s="112"/>
      <c r="I1" s="112"/>
      <c r="J1" s="112"/>
      <c r="K1" s="112"/>
      <c r="L1" s="112"/>
      <c r="M1" s="98"/>
      <c r="N1" s="66"/>
      <c r="O1" s="67"/>
    </row>
    <row r="2" spans="1:15" s="55" customFormat="1" ht="29">
      <c r="B2" s="63" t="s">
        <v>7</v>
      </c>
      <c r="C2" s="68"/>
      <c r="D2" s="113"/>
      <c r="E2" s="113"/>
      <c r="F2" s="113"/>
      <c r="G2" s="113"/>
      <c r="H2" s="113"/>
      <c r="I2" s="113"/>
      <c r="J2" s="113"/>
      <c r="K2" s="113"/>
      <c r="L2" s="112"/>
      <c r="M2" s="98"/>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COUNTIF(I7:I74,"Pass")</f>
        <v>4</v>
      </c>
      <c r="C4" s="74"/>
      <c r="D4" s="114"/>
      <c r="E4" s="73">
        <f>COUNTIF(I8:I74,"Fail")</f>
        <v>0</v>
      </c>
      <c r="F4" s="116"/>
      <c r="G4" s="75">
        <f>COUNTIF(I8:I74,"Untested")</f>
        <v>0</v>
      </c>
      <c r="H4" s="118"/>
      <c r="I4" s="69">
        <f>(B4+E4+G4)</f>
        <v>4</v>
      </c>
      <c r="J4" s="76"/>
      <c r="K4" s="69">
        <f>COUNTIF(J8:J74,"High")</f>
        <v>0</v>
      </c>
      <c r="L4" s="69">
        <f>COUNTIF(J7:J74,"Medium")</f>
        <v>4</v>
      </c>
      <c r="M4" s="31">
        <f>COUNTIF(J8:J74,"Low")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32">
      <c r="A7" s="57">
        <v>1</v>
      </c>
      <c r="B7" s="50" t="s">
        <v>45</v>
      </c>
      <c r="C7" s="62" t="s">
        <v>527</v>
      </c>
      <c r="D7" s="50" t="s">
        <v>505</v>
      </c>
      <c r="E7" s="50" t="s">
        <v>206</v>
      </c>
      <c r="F7" s="51"/>
      <c r="G7" s="50" t="s">
        <v>528</v>
      </c>
      <c r="H7" s="58"/>
      <c r="I7" s="59" t="s">
        <v>8</v>
      </c>
      <c r="J7" s="59" t="s">
        <v>35</v>
      </c>
      <c r="K7" s="60"/>
      <c r="L7" s="58"/>
      <c r="M7" s="61" t="s">
        <v>526</v>
      </c>
      <c r="N7" s="60" t="s">
        <v>398</v>
      </c>
    </row>
    <row r="8" spans="1:15" ht="32">
      <c r="A8" s="57">
        <v>2</v>
      </c>
      <c r="B8" s="50" t="s">
        <v>44</v>
      </c>
      <c r="C8" s="62" t="s">
        <v>529</v>
      </c>
      <c r="D8" s="50" t="s">
        <v>530</v>
      </c>
      <c r="E8" s="50" t="s">
        <v>537</v>
      </c>
      <c r="F8" s="51"/>
      <c r="G8" s="50" t="s">
        <v>531</v>
      </c>
      <c r="H8" s="58"/>
      <c r="I8" s="59" t="s">
        <v>8</v>
      </c>
      <c r="J8" s="59" t="s">
        <v>35</v>
      </c>
      <c r="K8" s="60"/>
      <c r="L8" s="58"/>
      <c r="M8" s="61" t="s">
        <v>526</v>
      </c>
      <c r="N8" s="60" t="s">
        <v>398</v>
      </c>
    </row>
    <row r="9" spans="1:15" ht="48">
      <c r="A9" s="57">
        <v>3</v>
      </c>
      <c r="B9" s="50" t="s">
        <v>45</v>
      </c>
      <c r="C9" s="62" t="s">
        <v>532</v>
      </c>
      <c r="D9" s="50" t="s">
        <v>530</v>
      </c>
      <c r="E9" s="50" t="s">
        <v>537</v>
      </c>
      <c r="F9" s="51"/>
      <c r="G9" s="50" t="s">
        <v>533</v>
      </c>
      <c r="H9" s="58"/>
      <c r="I9" s="59" t="s">
        <v>8</v>
      </c>
      <c r="J9" s="59" t="s">
        <v>35</v>
      </c>
      <c r="K9" s="60"/>
      <c r="L9" s="58"/>
      <c r="M9" s="61" t="s">
        <v>526</v>
      </c>
      <c r="N9" s="60" t="s">
        <v>398</v>
      </c>
    </row>
    <row r="10" spans="1:15" ht="48">
      <c r="A10" s="57">
        <v>4</v>
      </c>
      <c r="B10" s="50" t="s">
        <v>44</v>
      </c>
      <c r="C10" s="62" t="s">
        <v>534</v>
      </c>
      <c r="D10" s="50" t="s">
        <v>535</v>
      </c>
      <c r="E10" s="50" t="s">
        <v>206</v>
      </c>
      <c r="F10" s="51"/>
      <c r="G10" s="50" t="s">
        <v>536</v>
      </c>
      <c r="H10" s="58"/>
      <c r="I10" s="59" t="s">
        <v>8</v>
      </c>
      <c r="J10" s="59" t="s">
        <v>35</v>
      </c>
      <c r="K10" s="60"/>
      <c r="L10" s="58"/>
      <c r="M10" s="61" t="s">
        <v>526</v>
      </c>
      <c r="N10" s="60" t="s">
        <v>398</v>
      </c>
    </row>
  </sheetData>
  <autoFilter ref="B6:B7" xr:uid="{00000000-0009-0000-0000-000003000000}"/>
  <mergeCells count="5">
    <mergeCell ref="D1:L1"/>
    <mergeCell ref="D2:L2"/>
    <mergeCell ref="D3:D4"/>
    <mergeCell ref="F3:F4"/>
    <mergeCell ref="H3:H4"/>
  </mergeCells>
  <conditionalFormatting sqref="I7:I9">
    <cfRule type="expression" dxfId="11" priority="10">
      <formula>I7="Untested"</formula>
    </cfRule>
    <cfRule type="expression" dxfId="10" priority="11">
      <formula>I7="Pass"</formula>
    </cfRule>
    <cfRule type="expression" dxfId="9" priority="12">
      <formula>I7="Fail"</formula>
    </cfRule>
  </conditionalFormatting>
  <conditionalFormatting sqref="J7:J9">
    <cfRule type="expression" dxfId="8" priority="7">
      <formula>J7="Medium"</formula>
    </cfRule>
    <cfRule type="expression" dxfId="7" priority="8">
      <formula>J7="Low"</formula>
    </cfRule>
    <cfRule type="expression" dxfId="6" priority="9">
      <formula>J7="High"</formula>
    </cfRule>
  </conditionalFormatting>
  <conditionalFormatting sqref="I10">
    <cfRule type="expression" dxfId="5" priority="4">
      <formula>I10="Untested"</formula>
    </cfRule>
    <cfRule type="expression" dxfId="4" priority="5">
      <formula>I10="Pass"</formula>
    </cfRule>
    <cfRule type="expression" dxfId="3" priority="6">
      <formula>I10="Fail"</formula>
    </cfRule>
  </conditionalFormatting>
  <conditionalFormatting sqref="J10">
    <cfRule type="expression" dxfId="2" priority="1">
      <formula>J10="Medium"</formula>
    </cfRule>
    <cfRule type="expression" dxfId="1" priority="2">
      <formula>J10="Low"</formula>
    </cfRule>
    <cfRule type="expression" dxfId="0" priority="3">
      <formula>J10="High"</formula>
    </cfRule>
  </conditionalFormatting>
  <dataValidations count="2">
    <dataValidation allowBlank="1" showInputMessage="1" showErrorMessage="1" promptTitle="ket-qua1" sqref="I5 I1:I2" xr:uid="{FA665507-D4DF-CD48-8E6E-19CD91A4195E}"/>
    <dataValidation type="list" allowBlank="1" showInputMessage="1" showErrorMessage="1" sqref="J2" xr:uid="{292A9883-AAB8-AA49-A4D7-3CC3803CF337}">
      <formula1>#REF!</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15C94BBE-E4FC-4D41-8377-6589D480D2AD}">
          <x14:formula1>
            <xm:f>'/Users/dungnguyen/Desktop/TestCase/[Testcase_UserTraveler-Guider-Guest (1).xlsx]Config'!#REF!</xm:f>
          </x14:formula1>
          <xm:sqref>J5 I7:I10 J7:J1048576</xm:sqref>
        </x14:dataValidation>
        <x14:dataValidation type="list" allowBlank="1" showInputMessage="1" showErrorMessage="1" xr:uid="{1E3FA045-8EBB-A04E-A67F-58C2B261C431}">
          <x14:formula1>
            <xm:f>'/Users/dungnguyen/Desktop/TestCase/C:\Users\YenLT\Desktop\SWP\Final report rè\[Testcase_function-OnlineTickets.xlsx]Config'!#REF!</xm:f>
          </x14:formula1>
          <xm:sqref>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4"/>
  <sheetViews>
    <sheetView workbookViewId="0">
      <selection activeCell="A5" sqref="A5"/>
    </sheetView>
  </sheetViews>
  <sheetFormatPr baseColWidth="10" defaultColWidth="8.83203125" defaultRowHeight="15"/>
  <sheetData>
    <row r="1" spans="1:2">
      <c r="A1" s="16" t="s">
        <v>8</v>
      </c>
      <c r="B1" t="s">
        <v>34</v>
      </c>
    </row>
    <row r="2" spans="1:2">
      <c r="A2" s="16" t="s">
        <v>9</v>
      </c>
      <c r="B2" t="s">
        <v>35</v>
      </c>
    </row>
    <row r="3" spans="1:2">
      <c r="A3" s="16" t="s">
        <v>18</v>
      </c>
      <c r="B3" t="s">
        <v>36</v>
      </c>
    </row>
    <row r="4" spans="1:2">
      <c r="A4" s="16"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22"/>
  <sheetViews>
    <sheetView workbookViewId="0">
      <pane ySplit="5" topLeftCell="A6" activePane="bottomLeft" state="frozen"/>
      <selection pane="bottomLeft" activeCell="L13" sqref="L13"/>
    </sheetView>
  </sheetViews>
  <sheetFormatPr baseColWidth="10" defaultColWidth="8.83203125" defaultRowHeight="15"/>
  <cols>
    <col min="2" max="2" width="6.1640625" bestFit="1" customWidth="1"/>
    <col min="3" max="3" width="27.5" customWidth="1"/>
    <col min="4" max="4" width="7.83203125" bestFit="1" customWidth="1"/>
    <col min="5" max="5" width="5.6640625" bestFit="1" customWidth="1"/>
    <col min="6" max="6" width="9.5" bestFit="1" customWidth="1"/>
    <col min="7" max="7" width="11.6640625" customWidth="1"/>
    <col min="11" max="11" width="16.6640625" customWidth="1"/>
  </cols>
  <sheetData>
    <row r="1" spans="1:16" s="17" customFormat="1" ht="25">
      <c r="B1" s="107" t="s">
        <v>19</v>
      </c>
      <c r="C1" s="107"/>
      <c r="D1" s="107"/>
      <c r="E1" s="107"/>
      <c r="F1" s="107"/>
      <c r="G1" s="107"/>
      <c r="K1" s="21" t="s">
        <v>20</v>
      </c>
      <c r="L1" s="108" t="s">
        <v>546</v>
      </c>
      <c r="M1" s="109"/>
      <c r="N1" s="101" t="s">
        <v>21</v>
      </c>
      <c r="O1" s="102"/>
      <c r="P1" s="22" t="s">
        <v>433</v>
      </c>
    </row>
    <row r="2" spans="1:16" s="17" customFormat="1" ht="25">
      <c r="B2" s="106" t="s">
        <v>30</v>
      </c>
      <c r="C2" s="106"/>
      <c r="D2" s="38">
        <f>(D22+E22)*100/(G22)</f>
        <v>100</v>
      </c>
      <c r="E2" s="39" t="s">
        <v>31</v>
      </c>
      <c r="F2" s="33"/>
      <c r="G2" s="33"/>
      <c r="K2" s="21" t="s">
        <v>22</v>
      </c>
      <c r="L2" s="110" t="s">
        <v>547</v>
      </c>
      <c r="M2" s="111"/>
      <c r="N2" s="99" t="s">
        <v>23</v>
      </c>
      <c r="O2" s="100"/>
      <c r="P2" s="22" t="s">
        <v>398</v>
      </c>
    </row>
    <row r="3" spans="1:16" s="17" customFormat="1" ht="25">
      <c r="B3" s="106" t="s">
        <v>32</v>
      </c>
      <c r="C3" s="106"/>
      <c r="D3" s="38">
        <f>D22*100/(G22)</f>
        <v>100</v>
      </c>
      <c r="E3" s="39" t="s">
        <v>31</v>
      </c>
      <c r="F3" s="33"/>
      <c r="G3" s="33"/>
      <c r="K3" s="23" t="s">
        <v>24</v>
      </c>
      <c r="L3" s="110"/>
      <c r="M3" s="111"/>
      <c r="N3" s="99" t="s">
        <v>25</v>
      </c>
      <c r="O3" s="100"/>
      <c r="P3" s="24"/>
    </row>
    <row r="4" spans="1:16" s="17" customFormat="1" ht="14">
      <c r="A4" s="18"/>
      <c r="B4" s="18"/>
      <c r="C4" s="19"/>
      <c r="D4" s="19"/>
      <c r="E4" s="19"/>
      <c r="F4" s="19"/>
      <c r="G4" s="20"/>
      <c r="K4" s="37" t="s">
        <v>26</v>
      </c>
      <c r="L4" s="103"/>
      <c r="M4" s="104"/>
      <c r="N4" s="104"/>
      <c r="O4" s="104"/>
      <c r="P4" s="105"/>
    </row>
    <row r="5" spans="1:16" s="17" customFormat="1" ht="28">
      <c r="B5" s="34" t="s">
        <v>11</v>
      </c>
      <c r="C5" s="26" t="s">
        <v>27</v>
      </c>
      <c r="D5" s="27" t="s">
        <v>8</v>
      </c>
      <c r="E5" s="26" t="s">
        <v>9</v>
      </c>
      <c r="F5" s="26" t="s">
        <v>18</v>
      </c>
      <c r="G5" s="28" t="s">
        <v>28</v>
      </c>
      <c r="K5" s="25"/>
      <c r="L5" s="32"/>
      <c r="M5" s="19"/>
      <c r="N5" s="19"/>
      <c r="O5" s="19"/>
      <c r="P5" s="20"/>
    </row>
    <row r="6" spans="1:16" s="17" customFormat="1">
      <c r="B6" s="35">
        <v>1</v>
      </c>
      <c r="C6" s="40" t="str">
        <f>'Add Post'!C1</f>
        <v>Add post</v>
      </c>
      <c r="D6" s="41">
        <f>'Add Post'!B4</f>
        <v>21</v>
      </c>
      <c r="E6" s="41">
        <f>'Add Post'!E4</f>
        <v>0</v>
      </c>
      <c r="F6" s="41">
        <f>'Add Post'!G4</f>
        <v>0</v>
      </c>
      <c r="G6" s="42">
        <f>'Add Post'!I4</f>
        <v>21</v>
      </c>
      <c r="O6" s="19"/>
      <c r="P6" s="20"/>
    </row>
    <row r="7" spans="1:16" s="17" customFormat="1">
      <c r="B7" s="35">
        <v>2</v>
      </c>
      <c r="C7" s="40" t="str">
        <f>'Edit post'!C1</f>
        <v>Edit Post</v>
      </c>
      <c r="D7" s="41">
        <f>'Edit post'!B4</f>
        <v>34</v>
      </c>
      <c r="E7" s="41">
        <f>'Edit post'!E4</f>
        <v>0</v>
      </c>
      <c r="F7" s="41">
        <f>'Edit post'!G4</f>
        <v>0</v>
      </c>
      <c r="G7" s="42">
        <f>'Edit post'!I4</f>
        <v>34</v>
      </c>
      <c r="O7" s="19"/>
      <c r="P7" s="20"/>
    </row>
    <row r="8" spans="1:16" s="17" customFormat="1">
      <c r="B8" s="35">
        <v>3</v>
      </c>
      <c r="C8" s="40" t="str">
        <f>'Manage booking'!C1</f>
        <v>Manage booking</v>
      </c>
      <c r="D8" s="79">
        <f>'Manage booking'!B4</f>
        <v>24</v>
      </c>
      <c r="E8" s="79">
        <f>'Manage booking'!E4</f>
        <v>0</v>
      </c>
      <c r="F8" s="79">
        <f>'Manage booking'!G4</f>
        <v>0</v>
      </c>
      <c r="G8" s="79">
        <f>'Manage booking'!I4</f>
        <v>24</v>
      </c>
      <c r="O8" s="19"/>
      <c r="P8" s="20"/>
    </row>
    <row r="9" spans="1:16" s="17" customFormat="1">
      <c r="B9" s="35">
        <v>4</v>
      </c>
      <c r="C9" s="40" t="str">
        <f>'Edit guider profile'!C1</f>
        <v>View detail article</v>
      </c>
      <c r="D9" s="79">
        <f>'Edit guider profile'!B4</f>
        <v>14</v>
      </c>
      <c r="E9" s="79">
        <f>'Edit guider profile'!E4</f>
        <v>0</v>
      </c>
      <c r="F9" s="79">
        <f>'Edit guider profile'!G4</f>
        <v>0</v>
      </c>
      <c r="G9" s="79">
        <f>'Edit guider profile'!I4</f>
        <v>14</v>
      </c>
      <c r="O9" s="19"/>
      <c r="P9" s="20"/>
    </row>
    <row r="10" spans="1:16" s="17" customFormat="1">
      <c r="B10" s="35">
        <v>5</v>
      </c>
      <c r="C10" s="40" t="str">
        <f>'Change password'!C1</f>
        <v>Change password</v>
      </c>
      <c r="D10" s="79">
        <f>'Change password'!B4</f>
        <v>9</v>
      </c>
      <c r="E10" s="79">
        <f>'Change password'!E4</f>
        <v>0</v>
      </c>
      <c r="F10" s="79">
        <f>'Change password'!G4</f>
        <v>0</v>
      </c>
      <c r="G10" s="79">
        <f>'Change password'!I4</f>
        <v>9</v>
      </c>
      <c r="O10" s="19"/>
      <c r="P10" s="20"/>
    </row>
    <row r="11" spans="1:16" s="17" customFormat="1">
      <c r="B11" s="35">
        <v>6</v>
      </c>
      <c r="C11" s="40" t="str">
        <f>'Show income'!C1</f>
        <v>Show income</v>
      </c>
      <c r="D11" s="79">
        <f>'Show income'!B4</f>
        <v>2</v>
      </c>
      <c r="E11" s="79">
        <f>'Show income'!E4</f>
        <v>0</v>
      </c>
      <c r="F11" s="79">
        <f>'Show income'!G4</f>
        <v>0</v>
      </c>
      <c r="G11" s="79">
        <f>'Show income'!I4</f>
        <v>2</v>
      </c>
      <c r="O11" s="19"/>
      <c r="P11" s="20"/>
    </row>
    <row r="12" spans="1:16" s="17" customFormat="1">
      <c r="B12" s="35">
        <v>7</v>
      </c>
      <c r="C12" s="40" t="str">
        <f>'Forgot password'!C1</f>
        <v>Forgot password</v>
      </c>
      <c r="D12" s="79">
        <f>'Forgot password'!B4</f>
        <v>6</v>
      </c>
      <c r="E12" s="79">
        <f>'Forgot password'!E4</f>
        <v>0</v>
      </c>
      <c r="F12" s="79">
        <f>'Forgot password'!G4</f>
        <v>0</v>
      </c>
      <c r="G12" s="79">
        <f>'Forgot password'!I4</f>
        <v>6</v>
      </c>
      <c r="O12" s="19"/>
      <c r="P12" s="20"/>
    </row>
    <row r="13" spans="1:16" s="17" customFormat="1">
      <c r="B13" s="35">
        <v>8</v>
      </c>
      <c r="C13" s="40" t="str">
        <f>Search!C1</f>
        <v>Search</v>
      </c>
      <c r="D13" s="79">
        <f>Search!B4</f>
        <v>8</v>
      </c>
      <c r="E13" s="79">
        <f>Search!E4</f>
        <v>0</v>
      </c>
      <c r="F13" s="79">
        <f>Search!G4</f>
        <v>0</v>
      </c>
      <c r="G13" s="79">
        <f>Search!I4</f>
        <v>8</v>
      </c>
      <c r="O13" s="19"/>
      <c r="P13" s="20"/>
    </row>
    <row r="14" spans="1:16" s="17" customFormat="1">
      <c r="B14" s="94">
        <v>9</v>
      </c>
      <c r="C14" s="40" t="str">
        <f>View!C1</f>
        <v>View</v>
      </c>
      <c r="D14" s="79">
        <f>View!B4</f>
        <v>11</v>
      </c>
      <c r="E14" s="79">
        <f>View!E4</f>
        <v>0</v>
      </c>
      <c r="F14" s="79">
        <f>View!G4</f>
        <v>0</v>
      </c>
      <c r="G14" s="79">
        <f>View!I4</f>
        <v>11</v>
      </c>
      <c r="O14" s="19"/>
      <c r="P14" s="20"/>
    </row>
    <row r="15" spans="1:16" s="17" customFormat="1">
      <c r="B15" s="94">
        <v>10</v>
      </c>
      <c r="C15" s="40" t="str">
        <f>'View detail of one post'!C1</f>
        <v>View detail of one post</v>
      </c>
      <c r="D15" s="95">
        <f>'View detail of one post'!B4</f>
        <v>15</v>
      </c>
      <c r="E15" s="95">
        <f>'View detail of one post'!E4</f>
        <v>0</v>
      </c>
      <c r="F15" s="95">
        <f>'View detail of one post'!G4</f>
        <v>0</v>
      </c>
      <c r="G15" s="95">
        <f>'View detail of one post'!I4</f>
        <v>15</v>
      </c>
      <c r="O15" s="19"/>
      <c r="P15" s="20"/>
    </row>
    <row r="16" spans="1:16" s="17" customFormat="1">
      <c r="B16" s="94">
        <v>11</v>
      </c>
      <c r="C16" s="40" t="str">
        <f>'View list of post of guider'!C1</f>
        <v>View list of post of guider</v>
      </c>
      <c r="D16" s="95">
        <f>'View list of post of guider'!B4</f>
        <v>7</v>
      </c>
      <c r="E16" s="95">
        <f>'View list of post of guider'!E4</f>
        <v>0</v>
      </c>
      <c r="F16" s="95">
        <f>'View list of post of guider'!G4</f>
        <v>0</v>
      </c>
      <c r="G16" s="95">
        <f>'View list of post of guider'!I4</f>
        <v>7</v>
      </c>
      <c r="O16" s="19"/>
      <c r="P16" s="20"/>
    </row>
    <row r="17" spans="2:16" s="17" customFormat="1">
      <c r="B17" s="94">
        <v>12</v>
      </c>
      <c r="C17" s="40" t="str">
        <f>'View list of post of category'!C1</f>
        <v>View list of post of one category</v>
      </c>
      <c r="D17" s="95">
        <f>'View list of post of category'!B4</f>
        <v>10</v>
      </c>
      <c r="E17" s="95">
        <f>'View list of post of category'!E4</f>
        <v>0</v>
      </c>
      <c r="F17" s="95">
        <f>'View list of post of category'!F1</f>
        <v>0</v>
      </c>
      <c r="G17" s="95">
        <f>'View list of post of category'!I4</f>
        <v>10</v>
      </c>
      <c r="O17" s="19"/>
      <c r="P17" s="20"/>
    </row>
    <row r="18" spans="2:16" s="17" customFormat="1">
      <c r="B18" s="94">
        <v>13</v>
      </c>
      <c r="C18" s="40" t="str">
        <f>'Log in'!C1</f>
        <v>Log in</v>
      </c>
      <c r="D18" s="95">
        <f>'Log in'!B4</f>
        <v>12</v>
      </c>
      <c r="E18" s="95">
        <f>'Log in'!E4</f>
        <v>0</v>
      </c>
      <c r="F18" s="95">
        <f>'Log in'!G4</f>
        <v>0</v>
      </c>
      <c r="G18" s="95">
        <f>'Log in'!I4</f>
        <v>12</v>
      </c>
      <c r="O18" s="19"/>
      <c r="P18" s="20"/>
    </row>
    <row r="19" spans="2:16" s="17" customFormat="1">
      <c r="B19" s="94">
        <v>14</v>
      </c>
      <c r="C19" s="40" t="str">
        <f>'Log out'!C1</f>
        <v>Log out</v>
      </c>
      <c r="D19" s="95">
        <f>'Log out'!B4</f>
        <v>3</v>
      </c>
      <c r="E19" s="95">
        <f>'Log out'!E4</f>
        <v>0</v>
      </c>
      <c r="F19" s="95">
        <f>'Log out'!G4</f>
        <v>0</v>
      </c>
      <c r="G19" s="95">
        <f>'Log out'!I4</f>
        <v>3</v>
      </c>
      <c r="O19" s="19"/>
      <c r="P19" s="20"/>
    </row>
    <row r="20" spans="2:16" s="17" customFormat="1">
      <c r="B20" s="94">
        <v>15</v>
      </c>
      <c r="C20" s="40" t="str">
        <f>'Chat with traveler'!C1</f>
        <v>Chat with traveler</v>
      </c>
      <c r="D20" s="95">
        <f>'Chat with traveler'!B4</f>
        <v>2</v>
      </c>
      <c r="E20" s="95">
        <f>'Chat with traveler'!E4</f>
        <v>0</v>
      </c>
      <c r="F20" s="95">
        <f>'Chat with traveler'!G4</f>
        <v>0</v>
      </c>
      <c r="G20" s="95">
        <f>'Chat with traveler'!I4</f>
        <v>2</v>
      </c>
      <c r="O20" s="19"/>
      <c r="P20" s="20"/>
    </row>
    <row r="21" spans="2:16" s="17" customFormat="1">
      <c r="B21" s="94">
        <v>16</v>
      </c>
      <c r="C21" s="40" t="str">
        <f>'Receive Notification'!C1</f>
        <v>Receive notification</v>
      </c>
      <c r="D21" s="95">
        <f>'Receive Notification'!B4</f>
        <v>4</v>
      </c>
      <c r="E21" s="95">
        <f>'Receive Notification'!E4</f>
        <v>0</v>
      </c>
      <c r="F21" s="95">
        <f>'Receive Notification'!G4</f>
        <v>0</v>
      </c>
      <c r="G21" s="95">
        <f>'Receive Notification'!I4</f>
        <v>4</v>
      </c>
      <c r="O21" s="19"/>
      <c r="P21" s="20"/>
    </row>
    <row r="22" spans="2:16" s="17" customFormat="1" ht="13">
      <c r="B22" s="36"/>
      <c r="C22" s="29" t="s">
        <v>29</v>
      </c>
      <c r="D22" s="30">
        <f>SUM(D6:D21)</f>
        <v>182</v>
      </c>
      <c r="E22" s="30">
        <f>SUM(E6:E21)</f>
        <v>0</v>
      </c>
      <c r="F22" s="30">
        <f>SUM(F6:F21)</f>
        <v>0</v>
      </c>
      <c r="G22" s="30">
        <f>SUM(G6:G21)</f>
        <v>182</v>
      </c>
      <c r="O22" s="19"/>
      <c r="P22" s="20"/>
    </row>
  </sheetData>
  <mergeCells count="10">
    <mergeCell ref="N3:O3"/>
    <mergeCell ref="N2:O2"/>
    <mergeCell ref="N1:O1"/>
    <mergeCell ref="L4:P4"/>
    <mergeCell ref="B2:C2"/>
    <mergeCell ref="B3:C3"/>
    <mergeCell ref="B1:G1"/>
    <mergeCell ref="L1:M1"/>
    <mergeCell ref="L2:M2"/>
    <mergeCell ref="L3:M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O27"/>
  <sheetViews>
    <sheetView topLeftCell="F1" zoomScaleNormal="100" workbookViewId="0">
      <pane ySplit="6" topLeftCell="A8" activePane="bottomLeft" state="frozen"/>
      <selection pane="bottomLeft"/>
    </sheetView>
  </sheetViews>
  <sheetFormatPr baseColWidth="10" defaultColWidth="8.83203125" defaultRowHeight="15"/>
  <cols>
    <col min="1" max="1" width="8.83203125" style="45" bestFit="1" customWidth="1"/>
    <col min="2" max="2" width="19.83203125" style="45" customWidth="1"/>
    <col min="3" max="3" width="26.5" style="49" customWidth="1"/>
    <col min="4" max="4" width="55" style="45" customWidth="1"/>
    <col min="5" max="5" width="20" style="53" customWidth="1"/>
    <col min="6" max="6" width="47" style="53" customWidth="1"/>
    <col min="7" max="7" width="32" style="49" customWidth="1"/>
    <col min="8" max="8" width="26.6640625" style="45" bestFit="1" customWidth="1"/>
    <col min="9" max="9" width="27.5" style="45" customWidth="1"/>
    <col min="10" max="10" width="11.6640625" style="45" bestFit="1" customWidth="1"/>
    <col min="11" max="11" width="12.5" style="45" bestFit="1" customWidth="1"/>
    <col min="12" max="12" width="13.5" style="45" bestFit="1" customWidth="1"/>
    <col min="13" max="14" width="12.5" style="45" customWidth="1"/>
    <col min="15" max="16384" width="8.83203125" style="45"/>
  </cols>
  <sheetData>
    <row r="1" spans="1:15" s="55" customFormat="1">
      <c r="B1" s="63" t="s">
        <v>6</v>
      </c>
      <c r="C1" s="64" t="s">
        <v>48</v>
      </c>
      <c r="D1" s="112"/>
      <c r="E1" s="112"/>
      <c r="F1" s="112"/>
      <c r="G1" s="112"/>
      <c r="H1" s="112"/>
      <c r="I1" s="112"/>
      <c r="J1" s="112"/>
      <c r="K1" s="112"/>
      <c r="L1" s="112"/>
      <c r="M1" s="65"/>
      <c r="N1" s="66"/>
      <c r="O1" s="67"/>
    </row>
    <row r="2" spans="1:15" s="55" customFormat="1">
      <c r="B2" s="63" t="s">
        <v>7</v>
      </c>
      <c r="C2" s="68"/>
      <c r="D2" s="113"/>
      <c r="E2" s="113"/>
      <c r="F2" s="113"/>
      <c r="G2" s="113"/>
      <c r="H2" s="113"/>
      <c r="I2" s="113"/>
      <c r="J2" s="113"/>
      <c r="K2" s="113"/>
      <c r="L2" s="112"/>
      <c r="M2" s="77"/>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COUNTIF(I7:I97,"Pass")</f>
        <v>21</v>
      </c>
      <c r="C4" s="74"/>
      <c r="D4" s="114"/>
      <c r="E4" s="73">
        <f>COUNTIF(I8:I97,"Fail")</f>
        <v>0</v>
      </c>
      <c r="F4" s="116"/>
      <c r="G4" s="75">
        <f>COUNTIF(I8:I97,"Untested")</f>
        <v>0</v>
      </c>
      <c r="H4" s="118"/>
      <c r="I4" s="69">
        <f>(B4+E4+G4)</f>
        <v>21</v>
      </c>
      <c r="J4" s="76"/>
      <c r="K4" s="69">
        <f>COUNTIF(J7:J97,"High")</f>
        <v>21</v>
      </c>
      <c r="L4" s="69">
        <f>COUNTIF(J8:J97,"Medium")</f>
        <v>0</v>
      </c>
      <c r="M4" s="31">
        <f>COUNTIF(J8:J97,"Low")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5" t="s">
        <v>12</v>
      </c>
      <c r="G6" s="44" t="s">
        <v>13</v>
      </c>
      <c r="H6" s="15" t="s">
        <v>14</v>
      </c>
      <c r="I6" s="15" t="s">
        <v>15</v>
      </c>
      <c r="J6" s="15" t="s">
        <v>33</v>
      </c>
      <c r="K6" s="15" t="s">
        <v>16</v>
      </c>
      <c r="L6" s="15" t="s">
        <v>17</v>
      </c>
      <c r="M6" s="15" t="s">
        <v>37</v>
      </c>
      <c r="N6" s="15" t="s">
        <v>38</v>
      </c>
    </row>
    <row r="7" spans="1:15" s="56" customFormat="1" ht="150" customHeight="1">
      <c r="A7" s="57">
        <v>1</v>
      </c>
      <c r="B7" s="50" t="s">
        <v>45</v>
      </c>
      <c r="C7" s="62" t="s">
        <v>49</v>
      </c>
      <c r="D7" s="50" t="s">
        <v>50</v>
      </c>
      <c r="E7" s="50" t="s">
        <v>51</v>
      </c>
      <c r="F7" s="51"/>
      <c r="G7" s="50" t="s">
        <v>52</v>
      </c>
      <c r="H7" s="58"/>
      <c r="I7" s="59" t="s">
        <v>8</v>
      </c>
      <c r="J7" s="59" t="s">
        <v>34</v>
      </c>
      <c r="K7" s="60"/>
      <c r="L7" s="58"/>
      <c r="M7" s="61" t="s">
        <v>519</v>
      </c>
      <c r="N7" s="80" t="s">
        <v>433</v>
      </c>
    </row>
    <row r="8" spans="1:15" ht="211" customHeight="1">
      <c r="A8" s="57">
        <v>2</v>
      </c>
      <c r="B8" s="50" t="s">
        <v>53</v>
      </c>
      <c r="C8" s="62" t="s">
        <v>54</v>
      </c>
      <c r="D8" s="50" t="s">
        <v>55</v>
      </c>
      <c r="E8" s="50" t="s">
        <v>51</v>
      </c>
      <c r="F8" s="50" t="s">
        <v>91</v>
      </c>
      <c r="G8" s="50" t="s">
        <v>56</v>
      </c>
      <c r="H8" s="58"/>
      <c r="I8" s="59" t="s">
        <v>8</v>
      </c>
      <c r="J8" s="59" t="s">
        <v>34</v>
      </c>
      <c r="K8" s="60"/>
      <c r="L8" s="58"/>
      <c r="M8" s="61" t="s">
        <v>519</v>
      </c>
      <c r="N8" s="80" t="s">
        <v>433</v>
      </c>
    </row>
    <row r="9" spans="1:15" s="56" customFormat="1" ht="208">
      <c r="A9" s="57">
        <v>3</v>
      </c>
      <c r="B9" s="50" t="s">
        <v>57</v>
      </c>
      <c r="C9" s="62" t="s">
        <v>58</v>
      </c>
      <c r="D9" s="50" t="s">
        <v>82</v>
      </c>
      <c r="E9" s="50" t="s">
        <v>51</v>
      </c>
      <c r="F9" s="50" t="s">
        <v>91</v>
      </c>
      <c r="G9" s="50" t="s">
        <v>59</v>
      </c>
      <c r="H9" s="58"/>
      <c r="I9" s="59" t="s">
        <v>8</v>
      </c>
      <c r="J9" s="59" t="s">
        <v>34</v>
      </c>
      <c r="K9" s="60"/>
      <c r="L9" s="58"/>
      <c r="M9" s="61" t="s">
        <v>519</v>
      </c>
      <c r="N9" s="80" t="s">
        <v>433</v>
      </c>
    </row>
    <row r="10" spans="1:15" s="56" customFormat="1" ht="208">
      <c r="A10" s="57">
        <v>4</v>
      </c>
      <c r="B10" s="62" t="s">
        <v>44</v>
      </c>
      <c r="C10" s="62" t="s">
        <v>66</v>
      </c>
      <c r="D10" s="50" t="s">
        <v>81</v>
      </c>
      <c r="E10" s="50" t="s">
        <v>51</v>
      </c>
      <c r="F10" s="50" t="s">
        <v>92</v>
      </c>
      <c r="G10" s="50" t="s">
        <v>61</v>
      </c>
      <c r="H10" s="58"/>
      <c r="I10" s="59" t="s">
        <v>8</v>
      </c>
      <c r="J10" s="59" t="s">
        <v>34</v>
      </c>
      <c r="K10" s="60"/>
      <c r="L10" s="58"/>
      <c r="M10" s="61" t="s">
        <v>519</v>
      </c>
      <c r="N10" s="80" t="s">
        <v>433</v>
      </c>
    </row>
    <row r="11" spans="1:15" s="56" customFormat="1" ht="208">
      <c r="A11" s="57">
        <v>5</v>
      </c>
      <c r="B11" s="62" t="s">
        <v>44</v>
      </c>
      <c r="C11" s="62" t="s">
        <v>67</v>
      </c>
      <c r="D11" s="50" t="s">
        <v>80</v>
      </c>
      <c r="E11" s="50" t="s">
        <v>51</v>
      </c>
      <c r="F11" s="50" t="s">
        <v>93</v>
      </c>
      <c r="G11" s="50" t="s">
        <v>60</v>
      </c>
      <c r="H11" s="58"/>
      <c r="I11" s="59" t="s">
        <v>8</v>
      </c>
      <c r="J11" s="59" t="s">
        <v>34</v>
      </c>
      <c r="K11" s="60"/>
      <c r="L11" s="58"/>
      <c r="M11" s="61" t="s">
        <v>519</v>
      </c>
      <c r="N11" s="80" t="s">
        <v>433</v>
      </c>
    </row>
    <row r="12" spans="1:15" s="56" customFormat="1" ht="208">
      <c r="A12" s="57">
        <v>6</v>
      </c>
      <c r="B12" s="62" t="s">
        <v>44</v>
      </c>
      <c r="C12" s="62" t="s">
        <v>68</v>
      </c>
      <c r="D12" s="50" t="s">
        <v>79</v>
      </c>
      <c r="E12" s="50" t="s">
        <v>51</v>
      </c>
      <c r="F12" s="50" t="s">
        <v>94</v>
      </c>
      <c r="G12" s="50" t="s">
        <v>62</v>
      </c>
      <c r="H12" s="58"/>
      <c r="I12" s="59" t="s">
        <v>8</v>
      </c>
      <c r="J12" s="59" t="s">
        <v>34</v>
      </c>
      <c r="K12" s="60"/>
      <c r="L12" s="58"/>
      <c r="M12" s="61" t="s">
        <v>519</v>
      </c>
      <c r="N12" s="80" t="s">
        <v>433</v>
      </c>
    </row>
    <row r="13" spans="1:15" s="56" customFormat="1" ht="208">
      <c r="A13" s="57">
        <v>7</v>
      </c>
      <c r="B13" s="62" t="s">
        <v>44</v>
      </c>
      <c r="C13" s="62" t="s">
        <v>69</v>
      </c>
      <c r="D13" s="50" t="s">
        <v>78</v>
      </c>
      <c r="E13" s="50" t="s">
        <v>51</v>
      </c>
      <c r="F13" s="50" t="s">
        <v>95</v>
      </c>
      <c r="G13" s="50" t="s">
        <v>63</v>
      </c>
      <c r="H13" s="58"/>
      <c r="I13" s="59" t="s">
        <v>8</v>
      </c>
      <c r="J13" s="59" t="s">
        <v>34</v>
      </c>
      <c r="K13" s="60"/>
      <c r="L13" s="58"/>
      <c r="M13" s="61" t="s">
        <v>519</v>
      </c>
      <c r="N13" s="80" t="s">
        <v>433</v>
      </c>
    </row>
    <row r="14" spans="1:15" s="56" customFormat="1" ht="192">
      <c r="A14" s="57">
        <v>8</v>
      </c>
      <c r="B14" s="62" t="s">
        <v>44</v>
      </c>
      <c r="C14" s="62" t="s">
        <v>70</v>
      </c>
      <c r="D14" s="50" t="s">
        <v>77</v>
      </c>
      <c r="E14" s="50" t="s">
        <v>51</v>
      </c>
      <c r="F14" s="50" t="s">
        <v>96</v>
      </c>
      <c r="G14" s="50" t="s">
        <v>64</v>
      </c>
      <c r="H14" s="58"/>
      <c r="I14" s="59" t="s">
        <v>8</v>
      </c>
      <c r="J14" s="59" t="s">
        <v>34</v>
      </c>
      <c r="K14" s="60"/>
      <c r="L14" s="58"/>
      <c r="M14" s="61" t="s">
        <v>519</v>
      </c>
      <c r="N14" s="80" t="s">
        <v>433</v>
      </c>
    </row>
    <row r="15" spans="1:15" s="56" customFormat="1" ht="192">
      <c r="A15" s="57">
        <v>9</v>
      </c>
      <c r="B15" s="62" t="s">
        <v>44</v>
      </c>
      <c r="C15" s="62" t="s">
        <v>71</v>
      </c>
      <c r="D15" s="50" t="s">
        <v>76</v>
      </c>
      <c r="E15" s="50" t="s">
        <v>51</v>
      </c>
      <c r="F15" s="50" t="s">
        <v>97</v>
      </c>
      <c r="G15" s="50" t="s">
        <v>65</v>
      </c>
      <c r="H15" s="58"/>
      <c r="I15" s="59" t="s">
        <v>8</v>
      </c>
      <c r="J15" s="59" t="s">
        <v>34</v>
      </c>
      <c r="K15" s="60"/>
      <c r="L15" s="58"/>
      <c r="M15" s="61" t="s">
        <v>519</v>
      </c>
      <c r="N15" s="80" t="s">
        <v>433</v>
      </c>
    </row>
    <row r="16" spans="1:15" s="56" customFormat="1" ht="192">
      <c r="A16" s="57">
        <v>10</v>
      </c>
      <c r="B16" s="62" t="s">
        <v>44</v>
      </c>
      <c r="C16" s="62" t="s">
        <v>73</v>
      </c>
      <c r="D16" s="50" t="s">
        <v>74</v>
      </c>
      <c r="E16" s="50" t="s">
        <v>51</v>
      </c>
      <c r="F16" s="50" t="s">
        <v>98</v>
      </c>
      <c r="G16" s="50" t="s">
        <v>75</v>
      </c>
      <c r="H16" s="58"/>
      <c r="I16" s="59" t="s">
        <v>8</v>
      </c>
      <c r="J16" s="59" t="s">
        <v>34</v>
      </c>
      <c r="K16" s="60"/>
      <c r="L16" s="58"/>
      <c r="M16" s="61" t="s">
        <v>519</v>
      </c>
      <c r="N16" s="80" t="s">
        <v>433</v>
      </c>
    </row>
    <row r="17" spans="1:15" s="56" customFormat="1" ht="208">
      <c r="A17" s="57">
        <v>11</v>
      </c>
      <c r="B17" s="62" t="s">
        <v>44</v>
      </c>
      <c r="C17" s="62" t="s">
        <v>72</v>
      </c>
      <c r="D17" s="50" t="s">
        <v>83</v>
      </c>
      <c r="E17" s="50" t="s">
        <v>51</v>
      </c>
      <c r="F17" s="50" t="s">
        <v>84</v>
      </c>
      <c r="G17" s="50" t="s">
        <v>85</v>
      </c>
      <c r="H17" s="58"/>
      <c r="I17" s="59" t="s">
        <v>8</v>
      </c>
      <c r="J17" s="59" t="s">
        <v>34</v>
      </c>
      <c r="K17" s="60"/>
      <c r="L17" s="58"/>
      <c r="M17" s="61" t="s">
        <v>519</v>
      </c>
      <c r="N17" s="80" t="s">
        <v>433</v>
      </c>
    </row>
    <row r="18" spans="1:15" s="56" customFormat="1" ht="208">
      <c r="A18" s="57">
        <v>12</v>
      </c>
      <c r="B18" s="62" t="s">
        <v>44</v>
      </c>
      <c r="C18" s="62" t="s">
        <v>86</v>
      </c>
      <c r="D18" s="50" t="s">
        <v>83</v>
      </c>
      <c r="E18" s="50" t="s">
        <v>51</v>
      </c>
      <c r="F18" s="50" t="s">
        <v>89</v>
      </c>
      <c r="G18" s="50" t="s">
        <v>87</v>
      </c>
      <c r="H18" s="58"/>
      <c r="I18" s="59" t="s">
        <v>8</v>
      </c>
      <c r="J18" s="59" t="s">
        <v>34</v>
      </c>
      <c r="K18" s="60"/>
      <c r="L18" s="58"/>
      <c r="M18" s="61" t="s">
        <v>519</v>
      </c>
      <c r="N18" s="80" t="s">
        <v>433</v>
      </c>
    </row>
    <row r="19" spans="1:15" s="56" customFormat="1" ht="208">
      <c r="A19" s="82">
        <v>13</v>
      </c>
      <c r="B19" s="83" t="s">
        <v>44</v>
      </c>
      <c r="C19" s="83" t="s">
        <v>88</v>
      </c>
      <c r="D19" s="84" t="s">
        <v>83</v>
      </c>
      <c r="E19" s="84" t="s">
        <v>51</v>
      </c>
      <c r="F19" s="84" t="s">
        <v>90</v>
      </c>
      <c r="G19" s="84" t="s">
        <v>85</v>
      </c>
      <c r="H19" s="86"/>
      <c r="I19" s="87" t="s">
        <v>8</v>
      </c>
      <c r="J19" s="88" t="s">
        <v>34</v>
      </c>
      <c r="K19" s="89"/>
      <c r="L19" s="86"/>
      <c r="M19" s="61" t="s">
        <v>519</v>
      </c>
      <c r="N19" s="90" t="s">
        <v>433</v>
      </c>
      <c r="O19" s="85"/>
    </row>
    <row r="20" spans="1:15" s="56" customFormat="1" ht="32">
      <c r="A20" s="57">
        <v>14</v>
      </c>
      <c r="B20" s="62" t="s">
        <v>44</v>
      </c>
      <c r="C20" s="62" t="s">
        <v>99</v>
      </c>
      <c r="D20" s="50" t="s">
        <v>100</v>
      </c>
      <c r="E20" s="50" t="s">
        <v>51</v>
      </c>
      <c r="F20" s="50"/>
      <c r="G20" s="50" t="s">
        <v>101</v>
      </c>
      <c r="H20" s="58"/>
      <c r="I20" s="59" t="s">
        <v>8</v>
      </c>
      <c r="J20" s="59" t="s">
        <v>34</v>
      </c>
      <c r="K20" s="60"/>
      <c r="L20" s="58"/>
      <c r="M20" s="61" t="s">
        <v>519</v>
      </c>
      <c r="N20" s="80" t="s">
        <v>433</v>
      </c>
    </row>
    <row r="21" spans="1:15" s="56" customFormat="1" ht="32">
      <c r="A21" s="57">
        <v>15</v>
      </c>
      <c r="B21" s="62" t="s">
        <v>44</v>
      </c>
      <c r="C21" s="62" t="s">
        <v>102</v>
      </c>
      <c r="D21" s="50" t="s">
        <v>103</v>
      </c>
      <c r="E21" s="50" t="s">
        <v>51</v>
      </c>
      <c r="F21" s="50"/>
      <c r="G21" s="50" t="s">
        <v>104</v>
      </c>
      <c r="H21" s="58"/>
      <c r="I21" s="59" t="s">
        <v>8</v>
      </c>
      <c r="J21" s="59" t="s">
        <v>34</v>
      </c>
      <c r="K21" s="60"/>
      <c r="L21" s="58"/>
      <c r="M21" s="61" t="s">
        <v>519</v>
      </c>
      <c r="N21" s="80" t="s">
        <v>433</v>
      </c>
    </row>
    <row r="22" spans="1:15" s="56" customFormat="1" ht="32">
      <c r="A22" s="57">
        <v>16</v>
      </c>
      <c r="B22" s="62" t="s">
        <v>44</v>
      </c>
      <c r="C22" s="62" t="s">
        <v>108</v>
      </c>
      <c r="D22" s="50" t="s">
        <v>106</v>
      </c>
      <c r="E22" s="50" t="s">
        <v>51</v>
      </c>
      <c r="F22" s="50"/>
      <c r="G22" s="50" t="s">
        <v>107</v>
      </c>
      <c r="H22" s="58"/>
      <c r="I22" s="59" t="s">
        <v>8</v>
      </c>
      <c r="J22" s="59" t="s">
        <v>34</v>
      </c>
      <c r="K22" s="60"/>
      <c r="L22" s="58"/>
      <c r="M22" s="61" t="s">
        <v>519</v>
      </c>
      <c r="N22" s="80" t="s">
        <v>433</v>
      </c>
    </row>
    <row r="23" spans="1:15" s="56" customFormat="1" ht="64">
      <c r="A23" s="57">
        <v>17</v>
      </c>
      <c r="B23" s="62" t="s">
        <v>44</v>
      </c>
      <c r="C23" s="62" t="s">
        <v>105</v>
      </c>
      <c r="D23" s="50" t="s">
        <v>110</v>
      </c>
      <c r="E23" s="50" t="s">
        <v>51</v>
      </c>
      <c r="F23" s="50"/>
      <c r="G23" s="50" t="s">
        <v>111</v>
      </c>
      <c r="H23" s="58"/>
      <c r="I23" s="59" t="s">
        <v>8</v>
      </c>
      <c r="J23" s="59" t="s">
        <v>34</v>
      </c>
      <c r="K23" s="60"/>
      <c r="L23" s="58"/>
      <c r="M23" s="61" t="s">
        <v>519</v>
      </c>
      <c r="N23" s="80" t="s">
        <v>433</v>
      </c>
    </row>
    <row r="24" spans="1:15" s="56" customFormat="1" ht="80">
      <c r="A24" s="57">
        <v>18</v>
      </c>
      <c r="B24" s="62" t="s">
        <v>44</v>
      </c>
      <c r="C24" s="62" t="s">
        <v>109</v>
      </c>
      <c r="D24" s="50" t="s">
        <v>112</v>
      </c>
      <c r="E24" s="50" t="s">
        <v>51</v>
      </c>
      <c r="F24" s="50"/>
      <c r="G24" s="50" t="s">
        <v>113</v>
      </c>
      <c r="H24" s="58"/>
      <c r="I24" s="59" t="s">
        <v>8</v>
      </c>
      <c r="J24" s="59" t="s">
        <v>34</v>
      </c>
      <c r="K24" s="60"/>
      <c r="L24" s="58"/>
      <c r="M24" s="61" t="s">
        <v>519</v>
      </c>
      <c r="N24" s="80" t="s">
        <v>433</v>
      </c>
    </row>
    <row r="25" spans="1:15" s="56" customFormat="1" ht="48">
      <c r="A25" s="57">
        <v>19</v>
      </c>
      <c r="B25" s="62" t="s">
        <v>44</v>
      </c>
      <c r="C25" s="62" t="s">
        <v>114</v>
      </c>
      <c r="D25" s="50" t="s">
        <v>115</v>
      </c>
      <c r="E25" s="50" t="s">
        <v>51</v>
      </c>
      <c r="F25" s="50"/>
      <c r="G25" s="50" t="s">
        <v>116</v>
      </c>
      <c r="H25" s="58"/>
      <c r="I25" s="59" t="s">
        <v>8</v>
      </c>
      <c r="J25" s="59" t="s">
        <v>34</v>
      </c>
      <c r="K25" s="60"/>
      <c r="L25" s="58"/>
      <c r="M25" s="61" t="s">
        <v>519</v>
      </c>
      <c r="N25" s="80" t="s">
        <v>433</v>
      </c>
    </row>
    <row r="26" spans="1:15" s="56" customFormat="1" ht="48">
      <c r="A26" s="57">
        <v>20</v>
      </c>
      <c r="B26" s="62" t="s">
        <v>44</v>
      </c>
      <c r="C26" s="62" t="s">
        <v>117</v>
      </c>
      <c r="D26" s="50" t="s">
        <v>118</v>
      </c>
      <c r="E26" s="50" t="s">
        <v>51</v>
      </c>
      <c r="F26" s="50"/>
      <c r="G26" s="50" t="s">
        <v>119</v>
      </c>
      <c r="H26" s="58"/>
      <c r="I26" s="59" t="s">
        <v>8</v>
      </c>
      <c r="J26" s="59" t="s">
        <v>34</v>
      </c>
      <c r="K26" s="60"/>
      <c r="L26" s="58"/>
      <c r="M26" s="61" t="s">
        <v>519</v>
      </c>
      <c r="N26" s="80" t="s">
        <v>433</v>
      </c>
    </row>
    <row r="27" spans="1:15" s="56" customFormat="1" ht="48">
      <c r="A27" s="57">
        <v>21</v>
      </c>
      <c r="B27" s="62" t="s">
        <v>44</v>
      </c>
      <c r="C27" s="62" t="s">
        <v>120</v>
      </c>
      <c r="D27" s="50" t="s">
        <v>121</v>
      </c>
      <c r="E27" s="50" t="s">
        <v>51</v>
      </c>
      <c r="F27" s="50"/>
      <c r="G27" s="50" t="s">
        <v>122</v>
      </c>
      <c r="H27" s="58"/>
      <c r="I27" s="59" t="s">
        <v>8</v>
      </c>
      <c r="J27" s="59" t="s">
        <v>34</v>
      </c>
      <c r="K27" s="60"/>
      <c r="L27" s="58"/>
      <c r="M27" s="61" t="s">
        <v>519</v>
      </c>
      <c r="N27" s="80" t="s">
        <v>433</v>
      </c>
    </row>
  </sheetData>
  <mergeCells count="5">
    <mergeCell ref="D1:L1"/>
    <mergeCell ref="D2:L2"/>
    <mergeCell ref="D3:D4"/>
    <mergeCell ref="F3:F4"/>
    <mergeCell ref="H3:H4"/>
  </mergeCells>
  <conditionalFormatting sqref="J7:J8 J10">
    <cfRule type="expression" dxfId="914" priority="2437">
      <formula>J7="Medium"</formula>
    </cfRule>
    <cfRule type="expression" dxfId="913" priority="2438">
      <formula>J7="Low"</formula>
    </cfRule>
    <cfRule type="expression" dxfId="912" priority="2439">
      <formula>J7="High"</formula>
    </cfRule>
  </conditionalFormatting>
  <conditionalFormatting sqref="J9">
    <cfRule type="expression" dxfId="911" priority="337">
      <formula>J9="Medium"</formula>
    </cfRule>
    <cfRule type="expression" dxfId="910" priority="338">
      <formula>J9="Low"</formula>
    </cfRule>
    <cfRule type="expression" dxfId="909" priority="339">
      <formula>J9="High"</formula>
    </cfRule>
  </conditionalFormatting>
  <conditionalFormatting sqref="I7:I10">
    <cfRule type="expression" dxfId="908" priority="160">
      <formula>I7="Untested"</formula>
    </cfRule>
    <cfRule type="expression" dxfId="907" priority="161">
      <formula>I7="Pass"</formula>
    </cfRule>
    <cfRule type="expression" dxfId="906" priority="162">
      <formula>I7="Fail"</formula>
    </cfRule>
  </conditionalFormatting>
  <conditionalFormatting sqref="J17">
    <cfRule type="expression" dxfId="905" priority="142">
      <formula>J17="Medium"</formula>
    </cfRule>
    <cfRule type="expression" dxfId="904" priority="143">
      <formula>J17="Low"</formula>
    </cfRule>
    <cfRule type="expression" dxfId="903" priority="144">
      <formula>J17="High"</formula>
    </cfRule>
  </conditionalFormatting>
  <conditionalFormatting sqref="I17">
    <cfRule type="expression" dxfId="902" priority="139">
      <formula>I17="Untested"</formula>
    </cfRule>
    <cfRule type="expression" dxfId="901" priority="140">
      <formula>I17="Pass"</formula>
    </cfRule>
    <cfRule type="expression" dxfId="900" priority="141">
      <formula>I17="Fail"</formula>
    </cfRule>
  </conditionalFormatting>
  <conditionalFormatting sqref="J20">
    <cfRule type="expression" dxfId="899" priority="136">
      <formula>J20="Medium"</formula>
    </cfRule>
    <cfRule type="expression" dxfId="898" priority="137">
      <formula>J20="Low"</formula>
    </cfRule>
    <cfRule type="expression" dxfId="897" priority="138">
      <formula>J20="High"</formula>
    </cfRule>
  </conditionalFormatting>
  <conditionalFormatting sqref="I20">
    <cfRule type="expression" dxfId="896" priority="133">
      <formula>I20="Untested"</formula>
    </cfRule>
    <cfRule type="expression" dxfId="895" priority="134">
      <formula>I20="Pass"</formula>
    </cfRule>
    <cfRule type="expression" dxfId="894" priority="135">
      <formula>I20="Fail"</formula>
    </cfRule>
  </conditionalFormatting>
  <conditionalFormatting sqref="J11">
    <cfRule type="expression" dxfId="893" priority="88">
      <formula>J11="Medium"</formula>
    </cfRule>
    <cfRule type="expression" dxfId="892" priority="89">
      <formula>J11="Low"</formula>
    </cfRule>
    <cfRule type="expression" dxfId="891" priority="90">
      <formula>J11="High"</formula>
    </cfRule>
  </conditionalFormatting>
  <conditionalFormatting sqref="I11">
    <cfRule type="expression" dxfId="890" priority="85">
      <formula>I11="Untested"</formula>
    </cfRule>
    <cfRule type="expression" dxfId="889" priority="86">
      <formula>I11="Pass"</formula>
    </cfRule>
    <cfRule type="expression" dxfId="888" priority="87">
      <formula>I11="Fail"</formula>
    </cfRule>
  </conditionalFormatting>
  <conditionalFormatting sqref="J12">
    <cfRule type="expression" dxfId="887" priority="82">
      <formula>J12="Medium"</formula>
    </cfRule>
    <cfRule type="expression" dxfId="886" priority="83">
      <formula>J12="Low"</formula>
    </cfRule>
    <cfRule type="expression" dxfId="885" priority="84">
      <formula>J12="High"</formula>
    </cfRule>
  </conditionalFormatting>
  <conditionalFormatting sqref="I12">
    <cfRule type="expression" dxfId="884" priority="79">
      <formula>I12="Untested"</formula>
    </cfRule>
    <cfRule type="expression" dxfId="883" priority="80">
      <formula>I12="Pass"</formula>
    </cfRule>
    <cfRule type="expression" dxfId="882" priority="81">
      <formula>I12="Fail"</formula>
    </cfRule>
  </conditionalFormatting>
  <conditionalFormatting sqref="J13">
    <cfRule type="expression" dxfId="881" priority="76">
      <formula>J13="Medium"</formula>
    </cfRule>
    <cfRule type="expression" dxfId="880" priority="77">
      <formula>J13="Low"</formula>
    </cfRule>
    <cfRule type="expression" dxfId="879" priority="78">
      <formula>J13="High"</formula>
    </cfRule>
  </conditionalFormatting>
  <conditionalFormatting sqref="I13">
    <cfRule type="expression" dxfId="878" priority="73">
      <formula>I13="Untested"</formula>
    </cfRule>
    <cfRule type="expression" dxfId="877" priority="74">
      <formula>I13="Pass"</formula>
    </cfRule>
    <cfRule type="expression" dxfId="876" priority="75">
      <formula>I13="Fail"</formula>
    </cfRule>
  </conditionalFormatting>
  <conditionalFormatting sqref="J14">
    <cfRule type="expression" dxfId="875" priority="70">
      <formula>J14="Medium"</formula>
    </cfRule>
    <cfRule type="expression" dxfId="874" priority="71">
      <formula>J14="Low"</formula>
    </cfRule>
    <cfRule type="expression" dxfId="873" priority="72">
      <formula>J14="High"</formula>
    </cfRule>
  </conditionalFormatting>
  <conditionalFormatting sqref="I14">
    <cfRule type="expression" dxfId="872" priority="67">
      <formula>I14="Untested"</formula>
    </cfRule>
    <cfRule type="expression" dxfId="871" priority="68">
      <formula>I14="Pass"</formula>
    </cfRule>
    <cfRule type="expression" dxfId="870" priority="69">
      <formula>I14="Fail"</formula>
    </cfRule>
  </conditionalFormatting>
  <conditionalFormatting sqref="J15">
    <cfRule type="expression" dxfId="869" priority="64">
      <formula>J15="Medium"</formula>
    </cfRule>
    <cfRule type="expression" dxfId="868" priority="65">
      <formula>J15="Low"</formula>
    </cfRule>
    <cfRule type="expression" dxfId="867" priority="66">
      <formula>J15="High"</formula>
    </cfRule>
  </conditionalFormatting>
  <conditionalFormatting sqref="I15">
    <cfRule type="expression" dxfId="866" priority="61">
      <formula>I15="Untested"</formula>
    </cfRule>
    <cfRule type="expression" dxfId="865" priority="62">
      <formula>I15="Pass"</formula>
    </cfRule>
    <cfRule type="expression" dxfId="864" priority="63">
      <formula>I15="Fail"</formula>
    </cfRule>
  </conditionalFormatting>
  <conditionalFormatting sqref="J16">
    <cfRule type="expression" dxfId="863" priority="58">
      <formula>J16="Medium"</formula>
    </cfRule>
    <cfRule type="expression" dxfId="862" priority="59">
      <formula>J16="Low"</formula>
    </cfRule>
    <cfRule type="expression" dxfId="861" priority="60">
      <formula>J16="High"</formula>
    </cfRule>
  </conditionalFormatting>
  <conditionalFormatting sqref="I16">
    <cfRule type="expression" dxfId="860" priority="55">
      <formula>I16="Untested"</formula>
    </cfRule>
    <cfRule type="expression" dxfId="859" priority="56">
      <formula>I16="Pass"</formula>
    </cfRule>
    <cfRule type="expression" dxfId="858" priority="57">
      <formula>I16="Fail"</formula>
    </cfRule>
  </conditionalFormatting>
  <conditionalFormatting sqref="J18">
    <cfRule type="expression" dxfId="857" priority="52">
      <formula>J18="Medium"</formula>
    </cfRule>
    <cfRule type="expression" dxfId="856" priority="53">
      <formula>J18="Low"</formula>
    </cfRule>
    <cfRule type="expression" dxfId="855" priority="54">
      <formula>J18="High"</formula>
    </cfRule>
  </conditionalFormatting>
  <conditionalFormatting sqref="I18">
    <cfRule type="expression" dxfId="854" priority="49">
      <formula>I18="Untested"</formula>
    </cfRule>
    <cfRule type="expression" dxfId="853" priority="50">
      <formula>I18="Pass"</formula>
    </cfRule>
    <cfRule type="expression" dxfId="852" priority="51">
      <formula>I18="Fail"</formula>
    </cfRule>
  </conditionalFormatting>
  <conditionalFormatting sqref="J21">
    <cfRule type="expression" dxfId="851" priority="46">
      <formula>J21="Medium"</formula>
    </cfRule>
    <cfRule type="expression" dxfId="850" priority="47">
      <formula>J21="Low"</formula>
    </cfRule>
    <cfRule type="expression" dxfId="849" priority="48">
      <formula>J21="High"</formula>
    </cfRule>
  </conditionalFormatting>
  <conditionalFormatting sqref="I21">
    <cfRule type="expression" dxfId="848" priority="43">
      <formula>I21="Untested"</formula>
    </cfRule>
    <cfRule type="expression" dxfId="847" priority="44">
      <formula>I21="Pass"</formula>
    </cfRule>
    <cfRule type="expression" dxfId="846" priority="45">
      <formula>I21="Fail"</formula>
    </cfRule>
  </conditionalFormatting>
  <conditionalFormatting sqref="J22">
    <cfRule type="expression" dxfId="845" priority="40">
      <formula>J22="Medium"</formula>
    </cfRule>
    <cfRule type="expression" dxfId="844" priority="41">
      <formula>J22="Low"</formula>
    </cfRule>
    <cfRule type="expression" dxfId="843" priority="42">
      <formula>J22="High"</formula>
    </cfRule>
  </conditionalFormatting>
  <conditionalFormatting sqref="I22">
    <cfRule type="expression" dxfId="842" priority="37">
      <formula>I22="Untested"</formula>
    </cfRule>
    <cfRule type="expression" dxfId="841" priority="38">
      <formula>I22="Pass"</formula>
    </cfRule>
    <cfRule type="expression" dxfId="840" priority="39">
      <formula>I22="Fail"</formula>
    </cfRule>
  </conditionalFormatting>
  <conditionalFormatting sqref="J23">
    <cfRule type="expression" dxfId="839" priority="28">
      <formula>J23="Medium"</formula>
    </cfRule>
    <cfRule type="expression" dxfId="838" priority="29">
      <formula>J23="Low"</formula>
    </cfRule>
    <cfRule type="expression" dxfId="837" priority="30">
      <formula>J23="High"</formula>
    </cfRule>
  </conditionalFormatting>
  <conditionalFormatting sqref="I23">
    <cfRule type="expression" dxfId="836" priority="25">
      <formula>I23="Untested"</formula>
    </cfRule>
    <cfRule type="expression" dxfId="835" priority="26">
      <formula>I23="Pass"</formula>
    </cfRule>
    <cfRule type="expression" dxfId="834" priority="27">
      <formula>I23="Fail"</formula>
    </cfRule>
  </conditionalFormatting>
  <conditionalFormatting sqref="J24">
    <cfRule type="expression" dxfId="833" priority="22">
      <formula>J24="Medium"</formula>
    </cfRule>
    <cfRule type="expression" dxfId="832" priority="23">
      <formula>J24="Low"</formula>
    </cfRule>
    <cfRule type="expression" dxfId="831" priority="24">
      <formula>J24="High"</formula>
    </cfRule>
  </conditionalFormatting>
  <conditionalFormatting sqref="I24">
    <cfRule type="expression" dxfId="830" priority="19">
      <formula>I24="Untested"</formula>
    </cfRule>
    <cfRule type="expression" dxfId="829" priority="20">
      <formula>I24="Pass"</formula>
    </cfRule>
    <cfRule type="expression" dxfId="828" priority="21">
      <formula>I24="Fail"</formula>
    </cfRule>
  </conditionalFormatting>
  <conditionalFormatting sqref="J25">
    <cfRule type="expression" dxfId="827" priority="16">
      <formula>J25="Medium"</formula>
    </cfRule>
    <cfRule type="expression" dxfId="826" priority="17">
      <formula>J25="Low"</formula>
    </cfRule>
    <cfRule type="expression" dxfId="825" priority="18">
      <formula>J25="High"</formula>
    </cfRule>
  </conditionalFormatting>
  <conditionalFormatting sqref="I25">
    <cfRule type="expression" dxfId="824" priority="13">
      <formula>I25="Untested"</formula>
    </cfRule>
    <cfRule type="expression" dxfId="823" priority="14">
      <formula>I25="Pass"</formula>
    </cfRule>
    <cfRule type="expression" dxfId="822" priority="15">
      <formula>I25="Fail"</formula>
    </cfRule>
  </conditionalFormatting>
  <conditionalFormatting sqref="J26">
    <cfRule type="expression" dxfId="821" priority="10">
      <formula>J26="Medium"</formula>
    </cfRule>
    <cfRule type="expression" dxfId="820" priority="11">
      <formula>J26="Low"</formula>
    </cfRule>
    <cfRule type="expression" dxfId="819" priority="12">
      <formula>J26="High"</formula>
    </cfRule>
  </conditionalFormatting>
  <conditionalFormatting sqref="I26">
    <cfRule type="expression" dxfId="818" priority="7">
      <formula>I26="Untested"</formula>
    </cfRule>
    <cfRule type="expression" dxfId="817" priority="8">
      <formula>I26="Pass"</formula>
    </cfRule>
    <cfRule type="expression" dxfId="816" priority="9">
      <formula>I26="Fail"</formula>
    </cfRule>
  </conditionalFormatting>
  <conditionalFormatting sqref="J27">
    <cfRule type="expression" dxfId="815" priority="4">
      <formula>J27="Medium"</formula>
    </cfRule>
    <cfRule type="expression" dxfId="814" priority="5">
      <formula>J27="Low"</formula>
    </cfRule>
    <cfRule type="expression" dxfId="813" priority="6">
      <formula>J27="High"</formula>
    </cfRule>
  </conditionalFormatting>
  <conditionalFormatting sqref="I27">
    <cfRule type="expression" dxfId="812" priority="1">
      <formula>I27="Untested"</formula>
    </cfRule>
    <cfRule type="expression" dxfId="811" priority="2">
      <formula>I27="Pass"</formula>
    </cfRule>
    <cfRule type="expression" dxfId="810" priority="3">
      <formula>I27="Fail"</formula>
    </cfRule>
  </conditionalFormatting>
  <dataValidations count="2">
    <dataValidation allowBlank="1" showInputMessage="1" showErrorMessage="1" promptTitle="ket-qua1" sqref="I5 I1:I2" xr:uid="{00000000-0002-0000-0300-000000000000}"/>
    <dataValidation type="list" allowBlank="1" showInputMessage="1" showErrorMessage="1" sqref="J2" xr:uid="{00000000-0002-0000-0300-000001000000}">
      <formula1>#REF!</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Config!$A$1:$A$4</xm:f>
          </x14:formula1>
          <xm:sqref>J5 I20:I27 I7:I18 J28:J1048576</xm:sqref>
        </x14:dataValidation>
        <x14:dataValidation type="list" allowBlank="1" showInputMessage="1" showErrorMessage="1" xr:uid="{00000000-0002-0000-0300-000003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300-000004000000}">
          <x14:formula1>
            <xm:f>Config!$B$1:$B$3</xm:f>
          </x14:formula1>
          <xm:sqref>J7:J18 J20:J27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123</v>
      </c>
      <c r="D1" s="112"/>
      <c r="E1" s="112"/>
      <c r="F1" s="112"/>
      <c r="G1" s="112"/>
      <c r="H1" s="112"/>
      <c r="I1" s="112"/>
      <c r="J1" s="112"/>
      <c r="K1" s="112"/>
      <c r="L1" s="112"/>
      <c r="M1" s="78"/>
      <c r="N1" s="66"/>
      <c r="O1" s="67"/>
    </row>
    <row r="2" spans="1:15" s="55" customFormat="1" ht="29">
      <c r="B2" s="63" t="s">
        <v>7</v>
      </c>
      <c r="C2" s="68"/>
      <c r="D2" s="113"/>
      <c r="E2" s="113"/>
      <c r="F2" s="113"/>
      <c r="G2" s="113"/>
      <c r="H2" s="113"/>
      <c r="I2" s="113"/>
      <c r="J2" s="113"/>
      <c r="K2" s="113"/>
      <c r="L2" s="112"/>
      <c r="M2" s="78"/>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COUNTIF(I7:I155,"Pass")</f>
        <v>34</v>
      </c>
      <c r="C4" s="74"/>
      <c r="D4" s="114"/>
      <c r="E4" s="73">
        <f>COUNTIF(I8:I155,"Fail")</f>
        <v>0</v>
      </c>
      <c r="F4" s="116"/>
      <c r="G4" s="75">
        <f>COUNTIF(I8:I155,"Untested")</f>
        <v>0</v>
      </c>
      <c r="H4" s="118"/>
      <c r="I4" s="69">
        <f>(B4+E4+G4)</f>
        <v>34</v>
      </c>
      <c r="J4" s="76"/>
      <c r="K4" s="69">
        <f>COUNTIF(J8:J155,"High")</f>
        <v>33</v>
      </c>
      <c r="L4" s="69">
        <f>COUNTIF(J8:J155,"Medium")</f>
        <v>0</v>
      </c>
      <c r="M4" s="31">
        <f>COUNTIF(J8:J155,"Low")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150" customHeight="1">
      <c r="A7" s="57">
        <v>1</v>
      </c>
      <c r="B7" s="50" t="s">
        <v>45</v>
      </c>
      <c r="C7" s="62" t="s">
        <v>124</v>
      </c>
      <c r="D7" s="50" t="s">
        <v>137</v>
      </c>
      <c r="E7" s="50" t="s">
        <v>51</v>
      </c>
      <c r="F7" s="51"/>
      <c r="G7" s="50" t="s">
        <v>128</v>
      </c>
      <c r="H7" s="58"/>
      <c r="I7" s="59" t="s">
        <v>8</v>
      </c>
      <c r="J7" s="59" t="s">
        <v>34</v>
      </c>
      <c r="K7" s="60"/>
      <c r="L7" s="58"/>
      <c r="M7" s="61" t="s">
        <v>519</v>
      </c>
      <c r="N7" s="80" t="s">
        <v>433</v>
      </c>
    </row>
    <row r="8" spans="1:15" ht="150" customHeight="1">
      <c r="A8" s="57">
        <v>2</v>
      </c>
      <c r="B8" s="50" t="s">
        <v>45</v>
      </c>
      <c r="C8" s="62" t="s">
        <v>125</v>
      </c>
      <c r="D8" s="50" t="s">
        <v>138</v>
      </c>
      <c r="E8" s="50" t="s">
        <v>51</v>
      </c>
      <c r="F8" s="51"/>
      <c r="G8" s="50" t="s">
        <v>126</v>
      </c>
      <c r="H8" s="58"/>
      <c r="I8" s="59" t="s">
        <v>8</v>
      </c>
      <c r="J8" s="59" t="s">
        <v>34</v>
      </c>
      <c r="K8" s="60"/>
      <c r="L8" s="58"/>
      <c r="M8" s="61" t="s">
        <v>519</v>
      </c>
      <c r="N8" s="80" t="s">
        <v>433</v>
      </c>
    </row>
    <row r="9" spans="1:15" ht="208">
      <c r="A9" s="57">
        <v>3</v>
      </c>
      <c r="B9" s="62" t="s">
        <v>44</v>
      </c>
      <c r="C9" s="62" t="s">
        <v>127</v>
      </c>
      <c r="D9" s="50" t="s">
        <v>146</v>
      </c>
      <c r="E9" s="50" t="s">
        <v>51</v>
      </c>
      <c r="F9" s="50" t="s">
        <v>92</v>
      </c>
      <c r="G9" s="50" t="s">
        <v>147</v>
      </c>
      <c r="H9" s="58"/>
      <c r="I9" s="59" t="s">
        <v>8</v>
      </c>
      <c r="J9" s="59" t="s">
        <v>34</v>
      </c>
      <c r="K9" s="60"/>
      <c r="L9" s="58"/>
      <c r="M9" s="61" t="s">
        <v>519</v>
      </c>
      <c r="N9" s="80" t="s">
        <v>433</v>
      </c>
    </row>
    <row r="10" spans="1:15" ht="208">
      <c r="A10" s="57">
        <v>4</v>
      </c>
      <c r="B10" s="62" t="s">
        <v>44</v>
      </c>
      <c r="C10" s="62" t="s">
        <v>129</v>
      </c>
      <c r="D10" s="50" t="s">
        <v>148</v>
      </c>
      <c r="E10" s="50" t="s">
        <v>51</v>
      </c>
      <c r="F10" s="50" t="s">
        <v>93</v>
      </c>
      <c r="G10" s="50" t="s">
        <v>139</v>
      </c>
      <c r="H10" s="58"/>
      <c r="I10" s="59" t="s">
        <v>8</v>
      </c>
      <c r="J10" s="59" t="s">
        <v>34</v>
      </c>
      <c r="K10" s="60"/>
      <c r="L10" s="58"/>
      <c r="M10" s="61" t="s">
        <v>519</v>
      </c>
      <c r="N10" s="80" t="s">
        <v>433</v>
      </c>
    </row>
    <row r="11" spans="1:15" ht="208">
      <c r="A11" s="57">
        <v>5</v>
      </c>
      <c r="B11" s="62" t="s">
        <v>44</v>
      </c>
      <c r="C11" s="62" t="s">
        <v>130</v>
      </c>
      <c r="D11" s="91" t="s">
        <v>149</v>
      </c>
      <c r="E11" s="50" t="s">
        <v>51</v>
      </c>
      <c r="F11" s="50" t="s">
        <v>94</v>
      </c>
      <c r="G11" s="50" t="s">
        <v>140</v>
      </c>
      <c r="H11" s="58"/>
      <c r="I11" s="59" t="s">
        <v>8</v>
      </c>
      <c r="J11" s="59" t="s">
        <v>34</v>
      </c>
      <c r="K11" s="60"/>
      <c r="L11" s="58"/>
      <c r="M11" s="61" t="s">
        <v>519</v>
      </c>
      <c r="N11" s="80" t="s">
        <v>433</v>
      </c>
    </row>
    <row r="12" spans="1:15" ht="208">
      <c r="A12" s="57">
        <v>6</v>
      </c>
      <c r="B12" s="62" t="s">
        <v>44</v>
      </c>
      <c r="C12" s="62" t="s">
        <v>131</v>
      </c>
      <c r="D12" s="91" t="s">
        <v>150</v>
      </c>
      <c r="E12" s="50" t="s">
        <v>51</v>
      </c>
      <c r="F12" s="50" t="s">
        <v>95</v>
      </c>
      <c r="G12" s="50" t="s">
        <v>141</v>
      </c>
      <c r="H12" s="58"/>
      <c r="I12" s="59" t="s">
        <v>8</v>
      </c>
      <c r="J12" s="59" t="s">
        <v>34</v>
      </c>
      <c r="K12" s="60"/>
      <c r="L12" s="58"/>
      <c r="M12" s="61" t="s">
        <v>519</v>
      </c>
      <c r="N12" s="80" t="s">
        <v>433</v>
      </c>
    </row>
    <row r="13" spans="1:15" ht="192" customHeight="1">
      <c r="A13" s="57">
        <v>7</v>
      </c>
      <c r="B13" s="62" t="s">
        <v>44</v>
      </c>
      <c r="C13" s="62" t="s">
        <v>132</v>
      </c>
      <c r="D13" s="91" t="s">
        <v>151</v>
      </c>
      <c r="E13" s="50" t="s">
        <v>51</v>
      </c>
      <c r="F13" s="50" t="s">
        <v>96</v>
      </c>
      <c r="G13" s="50" t="s">
        <v>142</v>
      </c>
      <c r="H13" s="58"/>
      <c r="I13" s="59" t="s">
        <v>8</v>
      </c>
      <c r="J13" s="59" t="s">
        <v>34</v>
      </c>
      <c r="K13" s="60"/>
      <c r="L13" s="58"/>
      <c r="M13" s="61" t="s">
        <v>519</v>
      </c>
      <c r="N13" s="80" t="s">
        <v>433</v>
      </c>
    </row>
    <row r="14" spans="1:15" ht="192">
      <c r="A14" s="57">
        <v>8</v>
      </c>
      <c r="B14" s="62" t="s">
        <v>44</v>
      </c>
      <c r="C14" s="62" t="s">
        <v>133</v>
      </c>
      <c r="D14" s="91" t="s">
        <v>152</v>
      </c>
      <c r="E14" s="50" t="s">
        <v>51</v>
      </c>
      <c r="F14" s="50" t="s">
        <v>97</v>
      </c>
      <c r="G14" s="50" t="s">
        <v>143</v>
      </c>
      <c r="H14" s="58"/>
      <c r="I14" s="59" t="s">
        <v>8</v>
      </c>
      <c r="J14" s="59" t="s">
        <v>34</v>
      </c>
      <c r="K14" s="60"/>
      <c r="L14" s="58"/>
      <c r="M14" s="61" t="s">
        <v>519</v>
      </c>
      <c r="N14" s="80" t="s">
        <v>433</v>
      </c>
    </row>
    <row r="15" spans="1:15" ht="176">
      <c r="A15" s="57">
        <v>9</v>
      </c>
      <c r="B15" s="62" t="s">
        <v>44</v>
      </c>
      <c r="C15" s="62" t="s">
        <v>134</v>
      </c>
      <c r="D15" s="91" t="s">
        <v>153</v>
      </c>
      <c r="E15" s="50" t="s">
        <v>51</v>
      </c>
      <c r="F15" s="50" t="s">
        <v>98</v>
      </c>
      <c r="G15" s="50" t="s">
        <v>144</v>
      </c>
      <c r="H15" s="58"/>
      <c r="I15" s="59" t="s">
        <v>8</v>
      </c>
      <c r="J15" s="59" t="s">
        <v>34</v>
      </c>
      <c r="K15" s="60"/>
      <c r="L15" s="58"/>
      <c r="M15" s="61" t="s">
        <v>519</v>
      </c>
      <c r="N15" s="80" t="s">
        <v>433</v>
      </c>
    </row>
    <row r="16" spans="1:15" ht="176">
      <c r="A16" s="57">
        <v>10</v>
      </c>
      <c r="B16" s="62" t="s">
        <v>44</v>
      </c>
      <c r="C16" s="62" t="s">
        <v>72</v>
      </c>
      <c r="D16" s="91" t="s">
        <v>154</v>
      </c>
      <c r="E16" s="50" t="s">
        <v>51</v>
      </c>
      <c r="F16" s="50" t="s">
        <v>84</v>
      </c>
      <c r="G16" s="50" t="s">
        <v>145</v>
      </c>
      <c r="H16" s="58"/>
      <c r="I16" s="59" t="s">
        <v>8</v>
      </c>
      <c r="J16" s="59" t="s">
        <v>34</v>
      </c>
      <c r="K16" s="60"/>
      <c r="L16" s="58"/>
      <c r="M16" s="61" t="s">
        <v>519</v>
      </c>
      <c r="N16" s="80" t="s">
        <v>433</v>
      </c>
    </row>
    <row r="17" spans="1:15" ht="192">
      <c r="A17" s="57">
        <v>11</v>
      </c>
      <c r="B17" s="62" t="s">
        <v>44</v>
      </c>
      <c r="C17" s="62" t="s">
        <v>178</v>
      </c>
      <c r="D17" s="91" t="s">
        <v>179</v>
      </c>
      <c r="E17" s="50" t="s">
        <v>51</v>
      </c>
      <c r="F17" s="50" t="s">
        <v>180</v>
      </c>
      <c r="G17" s="50" t="s">
        <v>177</v>
      </c>
      <c r="H17" s="58"/>
      <c r="I17" s="59" t="s">
        <v>8</v>
      </c>
      <c r="J17" s="59" t="s">
        <v>34</v>
      </c>
      <c r="K17" s="60"/>
      <c r="L17" s="58"/>
      <c r="M17" s="61" t="s">
        <v>519</v>
      </c>
      <c r="N17" s="80" t="s">
        <v>433</v>
      </c>
    </row>
    <row r="18" spans="1:15" ht="192">
      <c r="A18" s="57">
        <v>12</v>
      </c>
      <c r="B18" s="62" t="s">
        <v>44</v>
      </c>
      <c r="C18" s="62" t="s">
        <v>174</v>
      </c>
      <c r="D18" s="91" t="s">
        <v>175</v>
      </c>
      <c r="E18" s="50" t="s">
        <v>51</v>
      </c>
      <c r="F18" s="50" t="s">
        <v>176</v>
      </c>
      <c r="G18" s="50" t="s">
        <v>177</v>
      </c>
      <c r="H18" s="58"/>
      <c r="I18" s="59" t="s">
        <v>8</v>
      </c>
      <c r="J18" s="59" t="s">
        <v>34</v>
      </c>
      <c r="K18" s="60"/>
      <c r="L18" s="58"/>
      <c r="M18" s="61" t="s">
        <v>519</v>
      </c>
      <c r="N18" s="80" t="s">
        <v>433</v>
      </c>
    </row>
    <row r="19" spans="1:15" ht="192">
      <c r="A19" s="57">
        <v>13</v>
      </c>
      <c r="B19" s="62" t="s">
        <v>44</v>
      </c>
      <c r="C19" s="62" t="s">
        <v>172</v>
      </c>
      <c r="D19" s="91" t="s">
        <v>155</v>
      </c>
      <c r="E19" s="50" t="s">
        <v>51</v>
      </c>
      <c r="F19" s="50" t="s">
        <v>89</v>
      </c>
      <c r="G19" s="50" t="s">
        <v>177</v>
      </c>
      <c r="H19" s="58"/>
      <c r="I19" s="59" t="s">
        <v>8</v>
      </c>
      <c r="J19" s="59" t="s">
        <v>34</v>
      </c>
      <c r="K19" s="60"/>
      <c r="L19" s="58"/>
      <c r="M19" s="61" t="s">
        <v>519</v>
      </c>
      <c r="N19" s="80" t="s">
        <v>433</v>
      </c>
    </row>
    <row r="20" spans="1:15" ht="192">
      <c r="A20" s="82">
        <v>14</v>
      </c>
      <c r="B20" s="83" t="s">
        <v>44</v>
      </c>
      <c r="C20" s="83" t="s">
        <v>170</v>
      </c>
      <c r="D20" s="91" t="s">
        <v>166</v>
      </c>
      <c r="E20" s="84" t="s">
        <v>51</v>
      </c>
      <c r="F20" s="84" t="s">
        <v>171</v>
      </c>
      <c r="G20" s="84" t="s">
        <v>168</v>
      </c>
      <c r="H20" s="86"/>
      <c r="I20" s="87" t="s">
        <v>8</v>
      </c>
      <c r="J20" s="88" t="s">
        <v>34</v>
      </c>
      <c r="K20" s="89"/>
      <c r="L20" s="86"/>
      <c r="M20" s="61" t="s">
        <v>519</v>
      </c>
      <c r="N20" s="90" t="s">
        <v>433</v>
      </c>
      <c r="O20" s="85"/>
    </row>
    <row r="21" spans="1:15" ht="192">
      <c r="A21" s="82">
        <v>15</v>
      </c>
      <c r="B21" s="83" t="s">
        <v>44</v>
      </c>
      <c r="C21" s="83" t="s">
        <v>165</v>
      </c>
      <c r="D21" s="91" t="s">
        <v>166</v>
      </c>
      <c r="E21" s="84" t="s">
        <v>51</v>
      </c>
      <c r="F21" s="84" t="s">
        <v>167</v>
      </c>
      <c r="G21" s="84" t="s">
        <v>168</v>
      </c>
      <c r="H21" s="86"/>
      <c r="I21" s="87" t="s">
        <v>8</v>
      </c>
      <c r="J21" s="88" t="s">
        <v>34</v>
      </c>
      <c r="K21" s="89"/>
      <c r="L21" s="86"/>
      <c r="M21" s="61" t="s">
        <v>519</v>
      </c>
      <c r="N21" s="90" t="s">
        <v>433</v>
      </c>
      <c r="O21" s="85"/>
    </row>
    <row r="22" spans="1:15" ht="192">
      <c r="A22" s="82">
        <v>16</v>
      </c>
      <c r="B22" s="83" t="s">
        <v>44</v>
      </c>
      <c r="C22" s="83" t="s">
        <v>173</v>
      </c>
      <c r="D22" s="91" t="s">
        <v>156</v>
      </c>
      <c r="E22" s="84" t="s">
        <v>51</v>
      </c>
      <c r="F22" s="84" t="s">
        <v>90</v>
      </c>
      <c r="G22" s="84" t="s">
        <v>169</v>
      </c>
      <c r="H22" s="86"/>
      <c r="I22" s="87" t="s">
        <v>8</v>
      </c>
      <c r="J22" s="88" t="s">
        <v>34</v>
      </c>
      <c r="K22" s="89"/>
      <c r="L22" s="86"/>
      <c r="M22" s="61" t="s">
        <v>519</v>
      </c>
      <c r="N22" s="90" t="s">
        <v>433</v>
      </c>
      <c r="O22" s="85"/>
    </row>
    <row r="23" spans="1:15" ht="64">
      <c r="A23" s="57">
        <v>17</v>
      </c>
      <c r="B23" s="62" t="s">
        <v>44</v>
      </c>
      <c r="C23" s="62" t="s">
        <v>135</v>
      </c>
      <c r="D23" s="50" t="s">
        <v>157</v>
      </c>
      <c r="E23" s="50" t="s">
        <v>51</v>
      </c>
      <c r="F23" s="50"/>
      <c r="G23" s="50" t="s">
        <v>101</v>
      </c>
      <c r="H23" s="58"/>
      <c r="I23" s="59" t="s">
        <v>8</v>
      </c>
      <c r="J23" s="59" t="s">
        <v>34</v>
      </c>
      <c r="K23" s="60"/>
      <c r="L23" s="58"/>
      <c r="M23" s="61" t="s">
        <v>519</v>
      </c>
      <c r="N23" s="80" t="s">
        <v>433</v>
      </c>
    </row>
    <row r="24" spans="1:15" ht="64">
      <c r="A24" s="57">
        <v>18</v>
      </c>
      <c r="B24" s="62" t="s">
        <v>44</v>
      </c>
      <c r="C24" s="62" t="s">
        <v>136</v>
      </c>
      <c r="D24" s="50" t="s">
        <v>158</v>
      </c>
      <c r="E24" s="50" t="s">
        <v>51</v>
      </c>
      <c r="F24" s="50"/>
      <c r="G24" s="50" t="s">
        <v>104</v>
      </c>
      <c r="H24" s="58"/>
      <c r="I24" s="59" t="s">
        <v>8</v>
      </c>
      <c r="J24" s="59" t="s">
        <v>34</v>
      </c>
      <c r="K24" s="60"/>
      <c r="L24" s="58"/>
      <c r="M24" s="61" t="s">
        <v>519</v>
      </c>
      <c r="N24" s="80" t="s">
        <v>433</v>
      </c>
    </row>
    <row r="25" spans="1:15" ht="64">
      <c r="A25" s="57">
        <v>19</v>
      </c>
      <c r="B25" s="62" t="s">
        <v>44</v>
      </c>
      <c r="C25" s="62" t="s">
        <v>108</v>
      </c>
      <c r="D25" s="50" t="s">
        <v>159</v>
      </c>
      <c r="E25" s="50" t="s">
        <v>51</v>
      </c>
      <c r="F25" s="50"/>
      <c r="G25" s="50" t="s">
        <v>107</v>
      </c>
      <c r="H25" s="58"/>
      <c r="I25" s="59" t="s">
        <v>8</v>
      </c>
      <c r="J25" s="59" t="s">
        <v>34</v>
      </c>
      <c r="K25" s="60"/>
      <c r="L25" s="58"/>
      <c r="M25" s="61" t="s">
        <v>519</v>
      </c>
      <c r="N25" s="80" t="s">
        <v>433</v>
      </c>
    </row>
    <row r="26" spans="1:15" ht="80">
      <c r="A26" s="57">
        <v>20</v>
      </c>
      <c r="B26" s="62" t="s">
        <v>44</v>
      </c>
      <c r="C26" s="62" t="s">
        <v>105</v>
      </c>
      <c r="D26" s="50" t="s">
        <v>160</v>
      </c>
      <c r="E26" s="50" t="s">
        <v>51</v>
      </c>
      <c r="F26" s="50"/>
      <c r="G26" s="50" t="s">
        <v>111</v>
      </c>
      <c r="H26" s="58"/>
      <c r="I26" s="59" t="s">
        <v>8</v>
      </c>
      <c r="J26" s="59" t="s">
        <v>34</v>
      </c>
      <c r="K26" s="60"/>
      <c r="L26" s="58"/>
      <c r="M26" s="61" t="s">
        <v>519</v>
      </c>
      <c r="N26" s="80" t="s">
        <v>433</v>
      </c>
    </row>
    <row r="27" spans="1:15" ht="112">
      <c r="A27" s="57">
        <v>21</v>
      </c>
      <c r="B27" s="62" t="s">
        <v>44</v>
      </c>
      <c r="C27" s="62" t="s">
        <v>109</v>
      </c>
      <c r="D27" s="50" t="s">
        <v>161</v>
      </c>
      <c r="E27" s="50" t="s">
        <v>51</v>
      </c>
      <c r="F27" s="50"/>
      <c r="G27" s="50" t="s">
        <v>113</v>
      </c>
      <c r="H27" s="58"/>
      <c r="I27" s="59" t="s">
        <v>8</v>
      </c>
      <c r="J27" s="59" t="s">
        <v>34</v>
      </c>
      <c r="K27" s="60"/>
      <c r="L27" s="58"/>
      <c r="M27" s="61" t="s">
        <v>519</v>
      </c>
      <c r="N27" s="80" t="s">
        <v>433</v>
      </c>
    </row>
    <row r="28" spans="1:15" ht="80">
      <c r="A28" s="57">
        <v>22</v>
      </c>
      <c r="B28" s="62" t="s">
        <v>44</v>
      </c>
      <c r="C28" s="62" t="s">
        <v>114</v>
      </c>
      <c r="D28" s="50" t="s">
        <v>162</v>
      </c>
      <c r="E28" s="50" t="s">
        <v>51</v>
      </c>
      <c r="F28" s="50"/>
      <c r="G28" s="50" t="s">
        <v>116</v>
      </c>
      <c r="H28" s="58"/>
      <c r="I28" s="59" t="s">
        <v>8</v>
      </c>
      <c r="J28" s="59" t="s">
        <v>34</v>
      </c>
      <c r="K28" s="60"/>
      <c r="L28" s="58"/>
      <c r="M28" s="61" t="s">
        <v>519</v>
      </c>
      <c r="N28" s="80" t="s">
        <v>433</v>
      </c>
    </row>
    <row r="29" spans="1:15" ht="80">
      <c r="A29" s="57">
        <v>23</v>
      </c>
      <c r="B29" s="62" t="s">
        <v>44</v>
      </c>
      <c r="C29" s="62" t="s">
        <v>117</v>
      </c>
      <c r="D29" s="50" t="s">
        <v>163</v>
      </c>
      <c r="E29" s="50" t="s">
        <v>51</v>
      </c>
      <c r="F29" s="50"/>
      <c r="G29" s="50" t="s">
        <v>119</v>
      </c>
      <c r="H29" s="58"/>
      <c r="I29" s="59" t="s">
        <v>8</v>
      </c>
      <c r="J29" s="59" t="s">
        <v>34</v>
      </c>
      <c r="K29" s="60"/>
      <c r="L29" s="58"/>
      <c r="M29" s="61" t="s">
        <v>519</v>
      </c>
      <c r="N29" s="80" t="s">
        <v>433</v>
      </c>
    </row>
    <row r="30" spans="1:15" ht="64">
      <c r="A30" s="57">
        <v>24</v>
      </c>
      <c r="B30" s="62" t="s">
        <v>44</v>
      </c>
      <c r="C30" s="62" t="s">
        <v>120</v>
      </c>
      <c r="D30" s="50" t="s">
        <v>164</v>
      </c>
      <c r="E30" s="50" t="s">
        <v>51</v>
      </c>
      <c r="F30" s="50"/>
      <c r="G30" s="50" t="s">
        <v>122</v>
      </c>
      <c r="H30" s="58"/>
      <c r="I30" s="59" t="s">
        <v>8</v>
      </c>
      <c r="J30" s="59" t="s">
        <v>34</v>
      </c>
      <c r="K30" s="60"/>
      <c r="L30" s="58"/>
      <c r="M30" s="61" t="s">
        <v>519</v>
      </c>
      <c r="N30" s="80" t="s">
        <v>433</v>
      </c>
    </row>
    <row r="31" spans="1:15" ht="64">
      <c r="A31" s="57">
        <v>25</v>
      </c>
      <c r="B31" s="62" t="s">
        <v>45</v>
      </c>
      <c r="C31" s="62" t="s">
        <v>181</v>
      </c>
      <c r="D31" s="50" t="s">
        <v>138</v>
      </c>
      <c r="E31" s="50" t="s">
        <v>51</v>
      </c>
      <c r="F31" s="50"/>
      <c r="G31" s="50" t="s">
        <v>182</v>
      </c>
      <c r="H31" s="58"/>
      <c r="I31" s="59" t="s">
        <v>8</v>
      </c>
      <c r="J31" s="59" t="s">
        <v>34</v>
      </c>
      <c r="K31" s="60"/>
      <c r="L31" s="58"/>
      <c r="M31" s="61" t="s">
        <v>519</v>
      </c>
      <c r="N31" s="80" t="s">
        <v>433</v>
      </c>
    </row>
    <row r="32" spans="1:15" ht="64">
      <c r="A32" s="57">
        <v>26</v>
      </c>
      <c r="B32" s="62" t="s">
        <v>45</v>
      </c>
      <c r="C32" s="62" t="s">
        <v>183</v>
      </c>
      <c r="D32" s="50" t="s">
        <v>138</v>
      </c>
      <c r="E32" s="50" t="s">
        <v>51</v>
      </c>
      <c r="F32" s="50"/>
      <c r="G32" s="50" t="s">
        <v>184</v>
      </c>
      <c r="H32" s="58"/>
      <c r="I32" s="59" t="s">
        <v>8</v>
      </c>
      <c r="J32" s="59" t="s">
        <v>34</v>
      </c>
      <c r="K32" s="60"/>
      <c r="L32" s="58"/>
      <c r="M32" s="61" t="s">
        <v>519</v>
      </c>
      <c r="N32" s="80" t="s">
        <v>433</v>
      </c>
    </row>
    <row r="33" spans="1:14" ht="64">
      <c r="A33" s="57">
        <v>27</v>
      </c>
      <c r="B33" s="62" t="s">
        <v>45</v>
      </c>
      <c r="C33" s="62" t="s">
        <v>185</v>
      </c>
      <c r="D33" s="50" t="s">
        <v>138</v>
      </c>
      <c r="E33" s="50" t="s">
        <v>51</v>
      </c>
      <c r="F33" s="50"/>
      <c r="G33" s="50" t="s">
        <v>186</v>
      </c>
      <c r="H33" s="58"/>
      <c r="I33" s="59" t="s">
        <v>8</v>
      </c>
      <c r="J33" s="59" t="s">
        <v>34</v>
      </c>
      <c r="K33" s="60"/>
      <c r="L33" s="58"/>
      <c r="M33" s="61" t="s">
        <v>519</v>
      </c>
      <c r="N33" s="80" t="s">
        <v>433</v>
      </c>
    </row>
    <row r="34" spans="1:14" ht="64">
      <c r="A34" s="57">
        <v>28</v>
      </c>
      <c r="B34" s="62" t="s">
        <v>45</v>
      </c>
      <c r="C34" s="62" t="s">
        <v>187</v>
      </c>
      <c r="D34" s="50" t="s">
        <v>138</v>
      </c>
      <c r="E34" s="50" t="s">
        <v>51</v>
      </c>
      <c r="F34" s="50"/>
      <c r="G34" s="50" t="s">
        <v>188</v>
      </c>
      <c r="H34" s="58"/>
      <c r="I34" s="59" t="s">
        <v>8</v>
      </c>
      <c r="J34" s="59" t="s">
        <v>34</v>
      </c>
      <c r="K34" s="60"/>
      <c r="L34" s="58"/>
      <c r="M34" s="61" t="s">
        <v>519</v>
      </c>
      <c r="N34" s="80" t="s">
        <v>433</v>
      </c>
    </row>
    <row r="35" spans="1:14" ht="64">
      <c r="A35" s="57">
        <v>29</v>
      </c>
      <c r="B35" s="62" t="s">
        <v>45</v>
      </c>
      <c r="C35" s="62" t="s">
        <v>189</v>
      </c>
      <c r="D35" s="50" t="s">
        <v>138</v>
      </c>
      <c r="E35" s="50" t="s">
        <v>51</v>
      </c>
      <c r="F35" s="50"/>
      <c r="G35" s="50" t="s">
        <v>190</v>
      </c>
      <c r="H35" s="58"/>
      <c r="I35" s="59" t="s">
        <v>8</v>
      </c>
      <c r="J35" s="59" t="s">
        <v>34</v>
      </c>
      <c r="K35" s="60"/>
      <c r="L35" s="58"/>
      <c r="M35" s="61" t="s">
        <v>519</v>
      </c>
      <c r="N35" s="80" t="s">
        <v>433</v>
      </c>
    </row>
    <row r="36" spans="1:14" ht="64">
      <c r="A36" s="57">
        <v>30</v>
      </c>
      <c r="B36" s="62" t="s">
        <v>45</v>
      </c>
      <c r="C36" s="62" t="s">
        <v>191</v>
      </c>
      <c r="D36" s="50" t="s">
        <v>138</v>
      </c>
      <c r="E36" s="50" t="s">
        <v>51</v>
      </c>
      <c r="F36" s="50"/>
      <c r="G36" s="50" t="s">
        <v>192</v>
      </c>
      <c r="H36" s="58"/>
      <c r="I36" s="59" t="s">
        <v>8</v>
      </c>
      <c r="J36" s="59" t="s">
        <v>34</v>
      </c>
      <c r="K36" s="60"/>
      <c r="L36" s="58"/>
      <c r="M36" s="61" t="s">
        <v>519</v>
      </c>
      <c r="N36" s="80" t="s">
        <v>433</v>
      </c>
    </row>
    <row r="37" spans="1:14" ht="64">
      <c r="A37" s="57">
        <v>31</v>
      </c>
      <c r="B37" s="62" t="s">
        <v>45</v>
      </c>
      <c r="C37" s="62" t="s">
        <v>193</v>
      </c>
      <c r="D37" s="50" t="s">
        <v>138</v>
      </c>
      <c r="E37" s="50" t="s">
        <v>51</v>
      </c>
      <c r="F37" s="50"/>
      <c r="G37" s="50" t="s">
        <v>194</v>
      </c>
      <c r="H37" s="58"/>
      <c r="I37" s="59" t="s">
        <v>8</v>
      </c>
      <c r="J37" s="59" t="s">
        <v>34</v>
      </c>
      <c r="K37" s="60"/>
      <c r="L37" s="58"/>
      <c r="M37" s="61" t="s">
        <v>519</v>
      </c>
      <c r="N37" s="80" t="s">
        <v>433</v>
      </c>
    </row>
    <row r="38" spans="1:14" ht="64">
      <c r="A38" s="57">
        <v>32</v>
      </c>
      <c r="B38" s="62" t="s">
        <v>45</v>
      </c>
      <c r="C38" s="62" t="s">
        <v>195</v>
      </c>
      <c r="D38" s="50" t="s">
        <v>138</v>
      </c>
      <c r="E38" s="50" t="s">
        <v>51</v>
      </c>
      <c r="F38" s="50"/>
      <c r="G38" s="50" t="s">
        <v>196</v>
      </c>
      <c r="H38" s="58"/>
      <c r="I38" s="59" t="s">
        <v>8</v>
      </c>
      <c r="J38" s="59" t="s">
        <v>34</v>
      </c>
      <c r="K38" s="60"/>
      <c r="L38" s="58"/>
      <c r="M38" s="61" t="s">
        <v>519</v>
      </c>
      <c r="N38" s="80" t="s">
        <v>433</v>
      </c>
    </row>
    <row r="39" spans="1:14" ht="64">
      <c r="A39" s="57">
        <v>33</v>
      </c>
      <c r="B39" s="62" t="s">
        <v>45</v>
      </c>
      <c r="C39" s="62" t="s">
        <v>197</v>
      </c>
      <c r="D39" s="50" t="s">
        <v>138</v>
      </c>
      <c r="E39" s="50" t="s">
        <v>51</v>
      </c>
      <c r="F39" s="50"/>
      <c r="G39" s="50" t="s">
        <v>198</v>
      </c>
      <c r="H39" s="58"/>
      <c r="I39" s="59" t="s">
        <v>8</v>
      </c>
      <c r="J39" s="59" t="s">
        <v>34</v>
      </c>
      <c r="K39" s="60"/>
      <c r="L39" s="58"/>
      <c r="M39" s="61" t="s">
        <v>519</v>
      </c>
      <c r="N39" s="80" t="s">
        <v>433</v>
      </c>
    </row>
    <row r="40" spans="1:14" ht="192">
      <c r="A40" s="57">
        <v>34</v>
      </c>
      <c r="B40" s="62" t="s">
        <v>45</v>
      </c>
      <c r="C40" s="62" t="s">
        <v>199</v>
      </c>
      <c r="D40" s="50" t="s">
        <v>200</v>
      </c>
      <c r="E40" s="50" t="s">
        <v>51</v>
      </c>
      <c r="F40" s="84" t="s">
        <v>201</v>
      </c>
      <c r="G40" s="50" t="s">
        <v>202</v>
      </c>
      <c r="H40" s="58"/>
      <c r="I40" s="59" t="s">
        <v>8</v>
      </c>
      <c r="J40" s="59" t="s">
        <v>34</v>
      </c>
      <c r="K40" s="60"/>
      <c r="L40" s="58"/>
      <c r="M40" s="61" t="s">
        <v>519</v>
      </c>
      <c r="N40" s="80" t="s">
        <v>433</v>
      </c>
    </row>
  </sheetData>
  <autoFilter ref="B6:B27" xr:uid="{00000000-0009-0000-0000-000004000000}"/>
  <mergeCells count="5">
    <mergeCell ref="D1:L1"/>
    <mergeCell ref="D2:L2"/>
    <mergeCell ref="D3:D4"/>
    <mergeCell ref="F3:F4"/>
    <mergeCell ref="H3:H4"/>
  </mergeCells>
  <conditionalFormatting sqref="J7">
    <cfRule type="expression" dxfId="809" priority="190">
      <formula>J7="Medium"</formula>
    </cfRule>
    <cfRule type="expression" dxfId="808" priority="191">
      <formula>J7="Low"</formula>
    </cfRule>
    <cfRule type="expression" dxfId="807" priority="192">
      <formula>J7="High"</formula>
    </cfRule>
  </conditionalFormatting>
  <conditionalFormatting sqref="I7">
    <cfRule type="expression" dxfId="806" priority="187">
      <formula>I7="Untested"</formula>
    </cfRule>
    <cfRule type="expression" dxfId="805" priority="188">
      <formula>I7="Pass"</formula>
    </cfRule>
    <cfRule type="expression" dxfId="804" priority="189">
      <formula>I7="Fail"</formula>
    </cfRule>
  </conditionalFormatting>
  <conditionalFormatting sqref="J8">
    <cfRule type="expression" dxfId="803" priority="184">
      <formula>J8="Medium"</formula>
    </cfRule>
    <cfRule type="expression" dxfId="802" priority="185">
      <formula>J8="Low"</formula>
    </cfRule>
    <cfRule type="expression" dxfId="801" priority="186">
      <formula>J8="High"</formula>
    </cfRule>
  </conditionalFormatting>
  <conditionalFormatting sqref="I8">
    <cfRule type="expression" dxfId="800" priority="181">
      <formula>I8="Untested"</formula>
    </cfRule>
    <cfRule type="expression" dxfId="799" priority="182">
      <formula>I8="Pass"</formula>
    </cfRule>
    <cfRule type="expression" dxfId="798" priority="183">
      <formula>I8="Fail"</formula>
    </cfRule>
  </conditionalFormatting>
  <conditionalFormatting sqref="J9">
    <cfRule type="expression" dxfId="797" priority="172">
      <formula>J9="Medium"</formula>
    </cfRule>
    <cfRule type="expression" dxfId="796" priority="173">
      <formula>J9="Low"</formula>
    </cfRule>
    <cfRule type="expression" dxfId="795" priority="174">
      <formula>J9="High"</formula>
    </cfRule>
  </conditionalFormatting>
  <conditionalFormatting sqref="I9">
    <cfRule type="expression" dxfId="794" priority="169">
      <formula>I9="Untested"</formula>
    </cfRule>
    <cfRule type="expression" dxfId="793" priority="170">
      <formula>I9="Pass"</formula>
    </cfRule>
    <cfRule type="expression" dxfId="792" priority="171">
      <formula>I9="Fail"</formula>
    </cfRule>
  </conditionalFormatting>
  <conditionalFormatting sqref="J10">
    <cfRule type="expression" dxfId="791" priority="166">
      <formula>J10="Medium"</formula>
    </cfRule>
    <cfRule type="expression" dxfId="790" priority="167">
      <formula>J10="Low"</formula>
    </cfRule>
    <cfRule type="expression" dxfId="789" priority="168">
      <formula>J10="High"</formula>
    </cfRule>
  </conditionalFormatting>
  <conditionalFormatting sqref="I10">
    <cfRule type="expression" dxfId="788" priority="163">
      <formula>I10="Untested"</formula>
    </cfRule>
    <cfRule type="expression" dxfId="787" priority="164">
      <formula>I10="Pass"</formula>
    </cfRule>
    <cfRule type="expression" dxfId="786" priority="165">
      <formula>I10="Fail"</formula>
    </cfRule>
  </conditionalFormatting>
  <conditionalFormatting sqref="J11">
    <cfRule type="expression" dxfId="785" priority="160">
      <formula>J11="Medium"</formula>
    </cfRule>
    <cfRule type="expression" dxfId="784" priority="161">
      <formula>J11="Low"</formula>
    </cfRule>
    <cfRule type="expression" dxfId="783" priority="162">
      <formula>J11="High"</formula>
    </cfRule>
  </conditionalFormatting>
  <conditionalFormatting sqref="I11">
    <cfRule type="expression" dxfId="782" priority="157">
      <formula>I11="Untested"</formula>
    </cfRule>
    <cfRule type="expression" dxfId="781" priority="158">
      <formula>I11="Pass"</formula>
    </cfRule>
    <cfRule type="expression" dxfId="780" priority="159">
      <formula>I11="Fail"</formula>
    </cfRule>
  </conditionalFormatting>
  <conditionalFormatting sqref="J12">
    <cfRule type="expression" dxfId="779" priority="154">
      <formula>J12="Medium"</formula>
    </cfRule>
    <cfRule type="expression" dxfId="778" priority="155">
      <formula>J12="Low"</formula>
    </cfRule>
    <cfRule type="expression" dxfId="777" priority="156">
      <formula>J12="High"</formula>
    </cfRule>
  </conditionalFormatting>
  <conditionalFormatting sqref="I12">
    <cfRule type="expression" dxfId="776" priority="151">
      <formula>I12="Untested"</formula>
    </cfRule>
    <cfRule type="expression" dxfId="775" priority="152">
      <formula>I12="Pass"</formula>
    </cfRule>
    <cfRule type="expression" dxfId="774" priority="153">
      <formula>I12="Fail"</formula>
    </cfRule>
  </conditionalFormatting>
  <conditionalFormatting sqref="J13">
    <cfRule type="expression" dxfId="773" priority="148">
      <formula>J13="Medium"</formula>
    </cfRule>
    <cfRule type="expression" dxfId="772" priority="149">
      <formula>J13="Low"</formula>
    </cfRule>
    <cfRule type="expression" dxfId="771" priority="150">
      <formula>J13="High"</formula>
    </cfRule>
  </conditionalFormatting>
  <conditionalFormatting sqref="I13">
    <cfRule type="expression" dxfId="770" priority="145">
      <formula>I13="Untested"</formula>
    </cfRule>
    <cfRule type="expression" dxfId="769" priority="146">
      <formula>I13="Pass"</formula>
    </cfRule>
    <cfRule type="expression" dxfId="768" priority="147">
      <formula>I13="Fail"</formula>
    </cfRule>
  </conditionalFormatting>
  <conditionalFormatting sqref="J14">
    <cfRule type="expression" dxfId="767" priority="142">
      <formula>J14="Medium"</formula>
    </cfRule>
    <cfRule type="expression" dxfId="766" priority="143">
      <formula>J14="Low"</formula>
    </cfRule>
    <cfRule type="expression" dxfId="765" priority="144">
      <formula>J14="High"</formula>
    </cfRule>
  </conditionalFormatting>
  <conditionalFormatting sqref="I14">
    <cfRule type="expression" dxfId="764" priority="139">
      <formula>I14="Untested"</formula>
    </cfRule>
    <cfRule type="expression" dxfId="763" priority="140">
      <formula>I14="Pass"</formula>
    </cfRule>
    <cfRule type="expression" dxfId="762" priority="141">
      <formula>I14="Fail"</formula>
    </cfRule>
  </conditionalFormatting>
  <conditionalFormatting sqref="J15">
    <cfRule type="expression" dxfId="761" priority="136">
      <formula>J15="Medium"</formula>
    </cfRule>
    <cfRule type="expression" dxfId="760" priority="137">
      <formula>J15="Low"</formula>
    </cfRule>
    <cfRule type="expression" dxfId="759" priority="138">
      <formula>J15="High"</formula>
    </cfRule>
  </conditionalFormatting>
  <conditionalFormatting sqref="I15">
    <cfRule type="expression" dxfId="758" priority="133">
      <formula>I15="Untested"</formula>
    </cfRule>
    <cfRule type="expression" dxfId="757" priority="134">
      <formula>I15="Pass"</formula>
    </cfRule>
    <cfRule type="expression" dxfId="756" priority="135">
      <formula>I15="Fail"</formula>
    </cfRule>
  </conditionalFormatting>
  <conditionalFormatting sqref="J16">
    <cfRule type="expression" dxfId="755" priority="130">
      <formula>J16="Medium"</formula>
    </cfRule>
    <cfRule type="expression" dxfId="754" priority="131">
      <formula>J16="Low"</formula>
    </cfRule>
    <cfRule type="expression" dxfId="753" priority="132">
      <formula>J16="High"</formula>
    </cfRule>
  </conditionalFormatting>
  <conditionalFormatting sqref="I16">
    <cfRule type="expression" dxfId="752" priority="127">
      <formula>I16="Untested"</formula>
    </cfRule>
    <cfRule type="expression" dxfId="751" priority="128">
      <formula>I16="Pass"</formula>
    </cfRule>
    <cfRule type="expression" dxfId="750" priority="129">
      <formula>I16="Fail"</formula>
    </cfRule>
  </conditionalFormatting>
  <conditionalFormatting sqref="J19">
    <cfRule type="expression" dxfId="749" priority="124">
      <formula>J19="Medium"</formula>
    </cfRule>
    <cfRule type="expression" dxfId="748" priority="125">
      <formula>J19="Low"</formula>
    </cfRule>
    <cfRule type="expression" dxfId="747" priority="126">
      <formula>J19="High"</formula>
    </cfRule>
  </conditionalFormatting>
  <conditionalFormatting sqref="I19">
    <cfRule type="expression" dxfId="746" priority="121">
      <formula>I19="Untested"</formula>
    </cfRule>
    <cfRule type="expression" dxfId="745" priority="122">
      <formula>I19="Pass"</formula>
    </cfRule>
    <cfRule type="expression" dxfId="744" priority="123">
      <formula>I19="Fail"</formula>
    </cfRule>
  </conditionalFormatting>
  <conditionalFormatting sqref="J23">
    <cfRule type="expression" dxfId="743" priority="118">
      <formula>J23="Medium"</formula>
    </cfRule>
    <cfRule type="expression" dxfId="742" priority="119">
      <formula>J23="Low"</formula>
    </cfRule>
    <cfRule type="expression" dxfId="741" priority="120">
      <formula>J23="High"</formula>
    </cfRule>
  </conditionalFormatting>
  <conditionalFormatting sqref="I23">
    <cfRule type="expression" dxfId="740" priority="115">
      <formula>I23="Untested"</formula>
    </cfRule>
    <cfRule type="expression" dxfId="739" priority="116">
      <formula>I23="Pass"</formula>
    </cfRule>
    <cfRule type="expression" dxfId="738" priority="117">
      <formula>I23="Fail"</formula>
    </cfRule>
  </conditionalFormatting>
  <conditionalFormatting sqref="J24">
    <cfRule type="expression" dxfId="737" priority="112">
      <formula>J24="Medium"</formula>
    </cfRule>
    <cfRule type="expression" dxfId="736" priority="113">
      <formula>J24="Low"</formula>
    </cfRule>
    <cfRule type="expression" dxfId="735" priority="114">
      <formula>J24="High"</formula>
    </cfRule>
  </conditionalFormatting>
  <conditionalFormatting sqref="I24">
    <cfRule type="expression" dxfId="734" priority="109">
      <formula>I24="Untested"</formula>
    </cfRule>
    <cfRule type="expression" dxfId="733" priority="110">
      <formula>I24="Pass"</formula>
    </cfRule>
    <cfRule type="expression" dxfId="732" priority="111">
      <formula>I24="Fail"</formula>
    </cfRule>
  </conditionalFormatting>
  <conditionalFormatting sqref="J25">
    <cfRule type="expression" dxfId="731" priority="106">
      <formula>J25="Medium"</formula>
    </cfRule>
    <cfRule type="expression" dxfId="730" priority="107">
      <formula>J25="Low"</formula>
    </cfRule>
    <cfRule type="expression" dxfId="729" priority="108">
      <formula>J25="High"</formula>
    </cfRule>
  </conditionalFormatting>
  <conditionalFormatting sqref="I25">
    <cfRule type="expression" dxfId="728" priority="103">
      <formula>I25="Untested"</formula>
    </cfRule>
    <cfRule type="expression" dxfId="727" priority="104">
      <formula>I25="Pass"</formula>
    </cfRule>
    <cfRule type="expression" dxfId="726" priority="105">
      <formula>I25="Fail"</formula>
    </cfRule>
  </conditionalFormatting>
  <conditionalFormatting sqref="J26">
    <cfRule type="expression" dxfId="725" priority="100">
      <formula>J26="Medium"</formula>
    </cfRule>
    <cfRule type="expression" dxfId="724" priority="101">
      <formula>J26="Low"</formula>
    </cfRule>
    <cfRule type="expression" dxfId="723" priority="102">
      <formula>J26="High"</formula>
    </cfRule>
  </conditionalFormatting>
  <conditionalFormatting sqref="I26">
    <cfRule type="expression" dxfId="722" priority="97">
      <formula>I26="Untested"</formula>
    </cfRule>
    <cfRule type="expression" dxfId="721" priority="98">
      <formula>I26="Pass"</formula>
    </cfRule>
    <cfRule type="expression" dxfId="720" priority="99">
      <formula>I26="Fail"</formula>
    </cfRule>
  </conditionalFormatting>
  <conditionalFormatting sqref="J27">
    <cfRule type="expression" dxfId="719" priority="94">
      <formula>J27="Medium"</formula>
    </cfRule>
    <cfRule type="expression" dxfId="718" priority="95">
      <formula>J27="Low"</formula>
    </cfRule>
    <cfRule type="expression" dxfId="717" priority="96">
      <formula>J27="High"</formula>
    </cfRule>
  </conditionalFormatting>
  <conditionalFormatting sqref="I27">
    <cfRule type="expression" dxfId="716" priority="91">
      <formula>I27="Untested"</formula>
    </cfRule>
    <cfRule type="expression" dxfId="715" priority="92">
      <formula>I27="Pass"</formula>
    </cfRule>
    <cfRule type="expression" dxfId="714" priority="93">
      <formula>I27="Fail"</formula>
    </cfRule>
  </conditionalFormatting>
  <conditionalFormatting sqref="J28">
    <cfRule type="expression" dxfId="713" priority="88">
      <formula>J28="Medium"</formula>
    </cfRule>
    <cfRule type="expression" dxfId="712" priority="89">
      <formula>J28="Low"</formula>
    </cfRule>
    <cfRule type="expression" dxfId="711" priority="90">
      <formula>J28="High"</formula>
    </cfRule>
  </conditionalFormatting>
  <conditionalFormatting sqref="I28">
    <cfRule type="expression" dxfId="710" priority="85">
      <formula>I28="Untested"</formula>
    </cfRule>
    <cfRule type="expression" dxfId="709" priority="86">
      <formula>I28="Pass"</formula>
    </cfRule>
    <cfRule type="expression" dxfId="708" priority="87">
      <formula>I28="Fail"</formula>
    </cfRule>
  </conditionalFormatting>
  <conditionalFormatting sqref="J29">
    <cfRule type="expression" dxfId="707" priority="82">
      <formula>J29="Medium"</formula>
    </cfRule>
    <cfRule type="expression" dxfId="706" priority="83">
      <formula>J29="Low"</formula>
    </cfRule>
    <cfRule type="expression" dxfId="705" priority="84">
      <formula>J29="High"</formula>
    </cfRule>
  </conditionalFormatting>
  <conditionalFormatting sqref="I29">
    <cfRule type="expression" dxfId="704" priority="79">
      <formula>I29="Untested"</formula>
    </cfRule>
    <cfRule type="expression" dxfId="703" priority="80">
      <formula>I29="Pass"</formula>
    </cfRule>
    <cfRule type="expression" dxfId="702" priority="81">
      <formula>I29="Fail"</formula>
    </cfRule>
  </conditionalFormatting>
  <conditionalFormatting sqref="J30">
    <cfRule type="expression" dxfId="701" priority="76">
      <formula>J30="Medium"</formula>
    </cfRule>
    <cfRule type="expression" dxfId="700" priority="77">
      <formula>J30="Low"</formula>
    </cfRule>
    <cfRule type="expression" dxfId="699" priority="78">
      <formula>J30="High"</formula>
    </cfRule>
  </conditionalFormatting>
  <conditionalFormatting sqref="I30">
    <cfRule type="expression" dxfId="698" priority="73">
      <formula>I30="Untested"</formula>
    </cfRule>
    <cfRule type="expression" dxfId="697" priority="74">
      <formula>I30="Pass"</formula>
    </cfRule>
    <cfRule type="expression" dxfId="696" priority="75">
      <formula>I30="Fail"</formula>
    </cfRule>
  </conditionalFormatting>
  <conditionalFormatting sqref="J18">
    <cfRule type="expression" dxfId="695" priority="70">
      <formula>J18="Medium"</formula>
    </cfRule>
    <cfRule type="expression" dxfId="694" priority="71">
      <formula>J18="Low"</formula>
    </cfRule>
    <cfRule type="expression" dxfId="693" priority="72">
      <formula>J18="High"</formula>
    </cfRule>
  </conditionalFormatting>
  <conditionalFormatting sqref="I18">
    <cfRule type="expression" dxfId="692" priority="67">
      <formula>I18="Untested"</formula>
    </cfRule>
    <cfRule type="expression" dxfId="691" priority="68">
      <formula>I18="Pass"</formula>
    </cfRule>
    <cfRule type="expression" dxfId="690" priority="69">
      <formula>I18="Fail"</formula>
    </cfRule>
  </conditionalFormatting>
  <conditionalFormatting sqref="J17">
    <cfRule type="expression" dxfId="689" priority="64">
      <formula>J17="Medium"</formula>
    </cfRule>
    <cfRule type="expression" dxfId="688" priority="65">
      <formula>J17="Low"</formula>
    </cfRule>
    <cfRule type="expression" dxfId="687" priority="66">
      <formula>J17="High"</formula>
    </cfRule>
  </conditionalFormatting>
  <conditionalFormatting sqref="I17">
    <cfRule type="expression" dxfId="686" priority="61">
      <formula>I17="Untested"</formula>
    </cfRule>
    <cfRule type="expression" dxfId="685" priority="62">
      <formula>I17="Pass"</formula>
    </cfRule>
    <cfRule type="expression" dxfId="684" priority="63">
      <formula>I17="Fail"</formula>
    </cfRule>
  </conditionalFormatting>
  <conditionalFormatting sqref="J31">
    <cfRule type="expression" dxfId="683" priority="58">
      <formula>J31="Medium"</formula>
    </cfRule>
    <cfRule type="expression" dxfId="682" priority="59">
      <formula>J31="Low"</formula>
    </cfRule>
    <cfRule type="expression" dxfId="681" priority="60">
      <formula>J31="High"</formula>
    </cfRule>
  </conditionalFormatting>
  <conditionalFormatting sqref="I31">
    <cfRule type="expression" dxfId="680" priority="55">
      <formula>I31="Untested"</formula>
    </cfRule>
    <cfRule type="expression" dxfId="679" priority="56">
      <formula>I31="Pass"</formula>
    </cfRule>
    <cfRule type="expression" dxfId="678" priority="57">
      <formula>I31="Fail"</formula>
    </cfRule>
  </conditionalFormatting>
  <conditionalFormatting sqref="J32">
    <cfRule type="expression" dxfId="677" priority="52">
      <formula>J32="Medium"</formula>
    </cfRule>
    <cfRule type="expression" dxfId="676" priority="53">
      <formula>J32="Low"</formula>
    </cfRule>
    <cfRule type="expression" dxfId="675" priority="54">
      <formula>J32="High"</formula>
    </cfRule>
  </conditionalFormatting>
  <conditionalFormatting sqref="I32">
    <cfRule type="expression" dxfId="674" priority="49">
      <formula>I32="Untested"</formula>
    </cfRule>
    <cfRule type="expression" dxfId="673" priority="50">
      <formula>I32="Pass"</formula>
    </cfRule>
    <cfRule type="expression" dxfId="672" priority="51">
      <formula>I32="Fail"</formula>
    </cfRule>
  </conditionalFormatting>
  <conditionalFormatting sqref="J33">
    <cfRule type="expression" dxfId="671" priority="46">
      <formula>J33="Medium"</formula>
    </cfRule>
    <cfRule type="expression" dxfId="670" priority="47">
      <formula>J33="Low"</formula>
    </cfRule>
    <cfRule type="expression" dxfId="669" priority="48">
      <formula>J33="High"</formula>
    </cfRule>
  </conditionalFormatting>
  <conditionalFormatting sqref="I33">
    <cfRule type="expression" dxfId="668" priority="43">
      <formula>I33="Untested"</formula>
    </cfRule>
    <cfRule type="expression" dxfId="667" priority="44">
      <formula>I33="Pass"</formula>
    </cfRule>
    <cfRule type="expression" dxfId="666" priority="45">
      <formula>I33="Fail"</formula>
    </cfRule>
  </conditionalFormatting>
  <conditionalFormatting sqref="J34">
    <cfRule type="expression" dxfId="665" priority="40">
      <formula>J34="Medium"</formula>
    </cfRule>
    <cfRule type="expression" dxfId="664" priority="41">
      <formula>J34="Low"</formula>
    </cfRule>
    <cfRule type="expression" dxfId="663" priority="42">
      <formula>J34="High"</formula>
    </cfRule>
  </conditionalFormatting>
  <conditionalFormatting sqref="I34">
    <cfRule type="expression" dxfId="662" priority="37">
      <formula>I34="Untested"</formula>
    </cfRule>
    <cfRule type="expression" dxfId="661" priority="38">
      <formula>I34="Pass"</formula>
    </cfRule>
    <cfRule type="expression" dxfId="660" priority="39">
      <formula>I34="Fail"</formula>
    </cfRule>
  </conditionalFormatting>
  <conditionalFormatting sqref="J35">
    <cfRule type="expression" dxfId="659" priority="34">
      <formula>J35="Medium"</formula>
    </cfRule>
    <cfRule type="expression" dxfId="658" priority="35">
      <formula>J35="Low"</formula>
    </cfRule>
    <cfRule type="expression" dxfId="657" priority="36">
      <formula>J35="High"</formula>
    </cfRule>
  </conditionalFormatting>
  <conditionalFormatting sqref="I35">
    <cfRule type="expression" dxfId="656" priority="31">
      <formula>I35="Untested"</formula>
    </cfRule>
    <cfRule type="expression" dxfId="655" priority="32">
      <formula>I35="Pass"</formula>
    </cfRule>
    <cfRule type="expression" dxfId="654" priority="33">
      <formula>I35="Fail"</formula>
    </cfRule>
  </conditionalFormatting>
  <conditionalFormatting sqref="J36">
    <cfRule type="expression" dxfId="653" priority="28">
      <formula>J36="Medium"</formula>
    </cfRule>
    <cfRule type="expression" dxfId="652" priority="29">
      <formula>J36="Low"</formula>
    </cfRule>
    <cfRule type="expression" dxfId="651" priority="30">
      <formula>J36="High"</formula>
    </cfRule>
  </conditionalFormatting>
  <conditionalFormatting sqref="I36">
    <cfRule type="expression" dxfId="650" priority="25">
      <formula>I36="Untested"</formula>
    </cfRule>
    <cfRule type="expression" dxfId="649" priority="26">
      <formula>I36="Pass"</formula>
    </cfRule>
    <cfRule type="expression" dxfId="648" priority="27">
      <formula>I36="Fail"</formula>
    </cfRule>
  </conditionalFormatting>
  <conditionalFormatting sqref="J37">
    <cfRule type="expression" dxfId="647" priority="22">
      <formula>J37="Medium"</formula>
    </cfRule>
    <cfRule type="expression" dxfId="646" priority="23">
      <formula>J37="Low"</formula>
    </cfRule>
    <cfRule type="expression" dxfId="645" priority="24">
      <formula>J37="High"</formula>
    </cfRule>
  </conditionalFormatting>
  <conditionalFormatting sqref="I37">
    <cfRule type="expression" dxfId="644" priority="19">
      <formula>I37="Untested"</formula>
    </cfRule>
    <cfRule type="expression" dxfId="643" priority="20">
      <formula>I37="Pass"</formula>
    </cfRule>
    <cfRule type="expression" dxfId="642" priority="21">
      <formula>I37="Fail"</formula>
    </cfRule>
  </conditionalFormatting>
  <conditionalFormatting sqref="J38">
    <cfRule type="expression" dxfId="641" priority="16">
      <formula>J38="Medium"</formula>
    </cfRule>
    <cfRule type="expression" dxfId="640" priority="17">
      <formula>J38="Low"</formula>
    </cfRule>
    <cfRule type="expression" dxfId="639" priority="18">
      <formula>J38="High"</formula>
    </cfRule>
  </conditionalFormatting>
  <conditionalFormatting sqref="I38">
    <cfRule type="expression" dxfId="638" priority="13">
      <formula>I38="Untested"</formula>
    </cfRule>
    <cfRule type="expression" dxfId="637" priority="14">
      <formula>I38="Pass"</formula>
    </cfRule>
    <cfRule type="expression" dxfId="636" priority="15">
      <formula>I38="Fail"</formula>
    </cfRule>
  </conditionalFormatting>
  <conditionalFormatting sqref="J39">
    <cfRule type="expression" dxfId="635" priority="10">
      <formula>J39="Medium"</formula>
    </cfRule>
    <cfRule type="expression" dxfId="634" priority="11">
      <formula>J39="Low"</formula>
    </cfRule>
    <cfRule type="expression" dxfId="633" priority="12">
      <formula>J39="High"</formula>
    </cfRule>
  </conditionalFormatting>
  <conditionalFormatting sqref="I39">
    <cfRule type="expression" dxfId="632" priority="7">
      <formula>I39="Untested"</formula>
    </cfRule>
    <cfRule type="expression" dxfId="631" priority="8">
      <formula>I39="Pass"</formula>
    </cfRule>
    <cfRule type="expression" dxfId="630" priority="9">
      <formula>I39="Fail"</formula>
    </cfRule>
  </conditionalFormatting>
  <conditionalFormatting sqref="J40">
    <cfRule type="expression" dxfId="629" priority="4">
      <formula>J40="Medium"</formula>
    </cfRule>
    <cfRule type="expression" dxfId="628" priority="5">
      <formula>J40="Low"</formula>
    </cfRule>
    <cfRule type="expression" dxfId="627" priority="6">
      <formula>J40="High"</formula>
    </cfRule>
  </conditionalFormatting>
  <conditionalFormatting sqref="I40">
    <cfRule type="expression" dxfId="626" priority="1">
      <formula>I40="Untested"</formula>
    </cfRule>
    <cfRule type="expression" dxfId="625" priority="2">
      <formula>I40="Pass"</formula>
    </cfRule>
    <cfRule type="expression" dxfId="624" priority="3">
      <formula>I40="Fail"</formula>
    </cfRule>
  </conditionalFormatting>
  <dataValidations count="2">
    <dataValidation type="list" allowBlank="1" showInputMessage="1" showErrorMessage="1" sqref="J2" xr:uid="{00000000-0002-0000-0400-000000000000}">
      <formula1>#REF!</formula1>
    </dataValidation>
    <dataValidation allowBlank="1" showInputMessage="1" showErrorMessage="1" promptTitle="ket-qua1" sqref="I5 I1:I2" xr:uid="{00000000-0002-0000-04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2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400-000003000000}">
          <x14:formula1>
            <xm:f>Config!$A$1:$A$4</xm:f>
          </x14:formula1>
          <xm:sqref>J5 I23:I40 I7:I19 J41:J1048576</xm:sqref>
        </x14:dataValidation>
        <x14:dataValidation type="list" allowBlank="1" showInputMessage="1" showErrorMessage="1" xr:uid="{00000000-0002-0000-0400-000004000000}">
          <x14:formula1>
            <xm:f>Config!$B$1:$B$3</xm:f>
          </x14:formula1>
          <xm:sqref>J23:J40 J7:J19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
  <sheetViews>
    <sheetView topLeftCell="B2" zoomScaleNormal="100" workbookViewId="0">
      <selection activeCell="G13" sqref="G13"/>
    </sheetView>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203</v>
      </c>
      <c r="D1" s="112"/>
      <c r="E1" s="112"/>
      <c r="F1" s="112"/>
      <c r="G1" s="112"/>
      <c r="H1" s="112"/>
      <c r="I1" s="112"/>
      <c r="J1" s="112"/>
      <c r="K1" s="112"/>
      <c r="L1" s="112"/>
      <c r="M1" s="81"/>
      <c r="N1" s="66"/>
      <c r="O1" s="67"/>
    </row>
    <row r="2" spans="1:15" s="55" customFormat="1" ht="29">
      <c r="B2" s="63" t="s">
        <v>7</v>
      </c>
      <c r="C2" s="68"/>
      <c r="D2" s="113"/>
      <c r="E2" s="113"/>
      <c r="F2" s="113"/>
      <c r="G2" s="113"/>
      <c r="H2" s="113"/>
      <c r="I2" s="113"/>
      <c r="J2" s="113"/>
      <c r="K2" s="113"/>
      <c r="L2" s="112"/>
      <c r="M2" s="81"/>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COUNTIF(I7:I139,"Pass")</f>
        <v>24</v>
      </c>
      <c r="C4" s="74"/>
      <c r="D4" s="114"/>
      <c r="E4" s="73">
        <f>COUNTIF(I10:I139,"Fail")</f>
        <v>0</v>
      </c>
      <c r="F4" s="116"/>
      <c r="G4" s="75">
        <f>COUNTIF(I10:I139,"Untested")</f>
        <v>0</v>
      </c>
      <c r="H4" s="118"/>
      <c r="I4" s="69">
        <f>(B4+E4+G4)</f>
        <v>24</v>
      </c>
      <c r="J4" s="76"/>
      <c r="K4" s="69">
        <f>COUNTIF(J10:J139,"High")</f>
        <v>21</v>
      </c>
      <c r="L4" s="69">
        <f>COUNTIF(J10:J139,"Medium")</f>
        <v>0</v>
      </c>
      <c r="M4" s="31">
        <f>COUNTIF(J10:J139,"Low")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128">
      <c r="A7" s="57">
        <v>1</v>
      </c>
      <c r="B7" s="50" t="s">
        <v>45</v>
      </c>
      <c r="C7" s="62" t="s">
        <v>204</v>
      </c>
      <c r="D7" s="50" t="s">
        <v>205</v>
      </c>
      <c r="E7" s="50" t="s">
        <v>206</v>
      </c>
      <c r="F7" s="51"/>
      <c r="G7" s="50" t="s">
        <v>207</v>
      </c>
      <c r="H7" s="58"/>
      <c r="I7" s="59" t="s">
        <v>8</v>
      </c>
      <c r="J7" s="59" t="s">
        <v>34</v>
      </c>
      <c r="K7" s="60"/>
      <c r="L7" s="58"/>
      <c r="M7" s="61" t="s">
        <v>520</v>
      </c>
      <c r="N7" s="60" t="s">
        <v>398</v>
      </c>
    </row>
    <row r="8" spans="1:15" ht="48">
      <c r="A8" s="57">
        <v>2</v>
      </c>
      <c r="B8" s="50" t="s">
        <v>44</v>
      </c>
      <c r="C8" s="62" t="s">
        <v>216</v>
      </c>
      <c r="D8" s="50" t="s">
        <v>208</v>
      </c>
      <c r="E8" s="50" t="s">
        <v>206</v>
      </c>
      <c r="F8" s="51"/>
      <c r="G8" s="50" t="s">
        <v>209</v>
      </c>
      <c r="H8" s="58"/>
      <c r="I8" s="59" t="s">
        <v>8</v>
      </c>
      <c r="J8" s="59" t="s">
        <v>34</v>
      </c>
      <c r="K8" s="60"/>
      <c r="L8" s="58"/>
      <c r="M8" s="61" t="s">
        <v>520</v>
      </c>
      <c r="N8" s="60" t="s">
        <v>398</v>
      </c>
    </row>
    <row r="9" spans="1:15" ht="48">
      <c r="A9" s="57">
        <v>3</v>
      </c>
      <c r="B9" s="50" t="s">
        <v>44</v>
      </c>
      <c r="C9" s="62" t="s">
        <v>217</v>
      </c>
      <c r="D9" s="50" t="s">
        <v>210</v>
      </c>
      <c r="E9" s="50" t="s">
        <v>206</v>
      </c>
      <c r="F9" s="51"/>
      <c r="G9" s="50" t="s">
        <v>211</v>
      </c>
      <c r="H9" s="58"/>
      <c r="I9" s="59" t="s">
        <v>8</v>
      </c>
      <c r="J9" s="59" t="s">
        <v>34</v>
      </c>
      <c r="K9" s="60"/>
      <c r="L9" s="58"/>
      <c r="M9" s="61" t="s">
        <v>520</v>
      </c>
      <c r="N9" s="60" t="s">
        <v>398</v>
      </c>
    </row>
    <row r="10" spans="1:15" ht="48">
      <c r="A10" s="57">
        <v>4</v>
      </c>
      <c r="B10" s="50" t="s">
        <v>44</v>
      </c>
      <c r="C10" s="62" t="s">
        <v>218</v>
      </c>
      <c r="D10" s="50" t="s">
        <v>212</v>
      </c>
      <c r="E10" s="50" t="s">
        <v>206</v>
      </c>
      <c r="F10" s="51"/>
      <c r="G10" s="50" t="s">
        <v>213</v>
      </c>
      <c r="H10" s="58"/>
      <c r="I10" s="59" t="s">
        <v>8</v>
      </c>
      <c r="J10" s="59" t="s">
        <v>34</v>
      </c>
      <c r="K10" s="60"/>
      <c r="L10" s="58"/>
      <c r="M10" s="61" t="s">
        <v>520</v>
      </c>
      <c r="N10" s="60" t="s">
        <v>398</v>
      </c>
    </row>
    <row r="11" spans="1:15" ht="48">
      <c r="A11" s="57">
        <v>5</v>
      </c>
      <c r="B11" s="50" t="s">
        <v>44</v>
      </c>
      <c r="C11" s="62" t="s">
        <v>219</v>
      </c>
      <c r="D11" s="50" t="s">
        <v>214</v>
      </c>
      <c r="E11" s="50" t="s">
        <v>206</v>
      </c>
      <c r="F11" s="51"/>
      <c r="G11" s="50" t="s">
        <v>215</v>
      </c>
      <c r="H11" s="58"/>
      <c r="I11" s="59" t="s">
        <v>8</v>
      </c>
      <c r="J11" s="59" t="s">
        <v>34</v>
      </c>
      <c r="K11" s="60"/>
      <c r="L11" s="58"/>
      <c r="M11" s="61" t="s">
        <v>520</v>
      </c>
      <c r="N11" s="60" t="s">
        <v>398</v>
      </c>
    </row>
    <row r="12" spans="1:15" ht="160">
      <c r="A12" s="57">
        <v>6</v>
      </c>
      <c r="B12" s="50" t="s">
        <v>45</v>
      </c>
      <c r="C12" s="62" t="s">
        <v>220</v>
      </c>
      <c r="D12" s="50" t="s">
        <v>208</v>
      </c>
      <c r="E12" s="50" t="s">
        <v>206</v>
      </c>
      <c r="F12" s="51"/>
      <c r="G12" s="50" t="s">
        <v>543</v>
      </c>
      <c r="H12" s="58"/>
      <c r="I12" s="59" t="s">
        <v>8</v>
      </c>
      <c r="J12" s="59" t="s">
        <v>34</v>
      </c>
      <c r="K12" s="60"/>
      <c r="L12" s="58"/>
      <c r="M12" s="61" t="s">
        <v>520</v>
      </c>
      <c r="N12" s="60" t="s">
        <v>398</v>
      </c>
    </row>
    <row r="13" spans="1:15" ht="160">
      <c r="A13" s="57">
        <v>7</v>
      </c>
      <c r="B13" s="50" t="s">
        <v>45</v>
      </c>
      <c r="C13" s="62" t="s">
        <v>221</v>
      </c>
      <c r="D13" s="50" t="s">
        <v>210</v>
      </c>
      <c r="E13" s="50" t="s">
        <v>206</v>
      </c>
      <c r="F13" s="51"/>
      <c r="G13" s="50" t="s">
        <v>542</v>
      </c>
      <c r="H13" s="58"/>
      <c r="I13" s="59" t="s">
        <v>8</v>
      </c>
      <c r="J13" s="59" t="s">
        <v>34</v>
      </c>
      <c r="K13" s="60"/>
      <c r="L13" s="58"/>
      <c r="M13" s="61" t="s">
        <v>520</v>
      </c>
      <c r="N13" s="60" t="s">
        <v>398</v>
      </c>
    </row>
    <row r="14" spans="1:15" ht="144">
      <c r="A14" s="57">
        <v>8</v>
      </c>
      <c r="B14" s="50" t="s">
        <v>45</v>
      </c>
      <c r="C14" s="62" t="s">
        <v>222</v>
      </c>
      <c r="D14" s="50" t="s">
        <v>212</v>
      </c>
      <c r="E14" s="50" t="s">
        <v>206</v>
      </c>
      <c r="F14" s="51"/>
      <c r="G14" s="50" t="s">
        <v>541</v>
      </c>
      <c r="H14" s="58"/>
      <c r="I14" s="59" t="s">
        <v>8</v>
      </c>
      <c r="J14" s="59" t="s">
        <v>34</v>
      </c>
      <c r="K14" s="60"/>
      <c r="L14" s="58"/>
      <c r="M14" s="61" t="s">
        <v>520</v>
      </c>
      <c r="N14" s="60" t="s">
        <v>398</v>
      </c>
    </row>
    <row r="15" spans="1:15" ht="128">
      <c r="A15" s="57">
        <v>9</v>
      </c>
      <c r="B15" s="50" t="s">
        <v>45</v>
      </c>
      <c r="C15" s="62" t="s">
        <v>539</v>
      </c>
      <c r="D15" s="50" t="s">
        <v>214</v>
      </c>
      <c r="E15" s="50" t="s">
        <v>206</v>
      </c>
      <c r="F15" s="51"/>
      <c r="G15" s="50" t="s">
        <v>540</v>
      </c>
      <c r="H15" s="58"/>
      <c r="I15" s="59" t="s">
        <v>8</v>
      </c>
      <c r="J15" s="59" t="s">
        <v>34</v>
      </c>
      <c r="K15" s="60"/>
      <c r="L15" s="58"/>
      <c r="M15" s="61" t="s">
        <v>520</v>
      </c>
      <c r="N15" s="60" t="s">
        <v>398</v>
      </c>
    </row>
    <row r="16" spans="1:15" ht="48">
      <c r="A16" s="57">
        <v>10</v>
      </c>
      <c r="B16" s="62" t="s">
        <v>45</v>
      </c>
      <c r="C16" s="62" t="s">
        <v>249</v>
      </c>
      <c r="D16" s="50" t="s">
        <v>223</v>
      </c>
      <c r="E16" s="50" t="s">
        <v>51</v>
      </c>
      <c r="F16" s="50"/>
      <c r="G16" s="50" t="s">
        <v>250</v>
      </c>
      <c r="H16" s="58"/>
      <c r="I16" s="59" t="s">
        <v>8</v>
      </c>
      <c r="J16" s="59" t="s">
        <v>34</v>
      </c>
      <c r="K16" s="60"/>
      <c r="L16" s="58"/>
      <c r="M16" s="61" t="s">
        <v>520</v>
      </c>
      <c r="N16" s="80" t="s">
        <v>433</v>
      </c>
    </row>
    <row r="17" spans="1:14" ht="48">
      <c r="A17" s="57">
        <v>11</v>
      </c>
      <c r="B17" s="62" t="s">
        <v>45</v>
      </c>
      <c r="C17" s="62" t="s">
        <v>227</v>
      </c>
      <c r="D17" s="50" t="s">
        <v>223</v>
      </c>
      <c r="E17" s="50" t="s">
        <v>51</v>
      </c>
      <c r="F17" s="50"/>
      <c r="G17" s="50" t="s">
        <v>224</v>
      </c>
      <c r="H17" s="58"/>
      <c r="I17" s="59" t="s">
        <v>8</v>
      </c>
      <c r="J17" s="59" t="s">
        <v>34</v>
      </c>
      <c r="K17" s="60"/>
      <c r="L17" s="58"/>
      <c r="M17" s="61" t="s">
        <v>520</v>
      </c>
      <c r="N17" s="80" t="s">
        <v>433</v>
      </c>
    </row>
    <row r="18" spans="1:14" ht="48">
      <c r="A18" s="57">
        <v>12</v>
      </c>
      <c r="B18" s="62" t="s">
        <v>45</v>
      </c>
      <c r="C18" s="62" t="s">
        <v>228</v>
      </c>
      <c r="D18" s="50" t="s">
        <v>223</v>
      </c>
      <c r="E18" s="50" t="s">
        <v>51</v>
      </c>
      <c r="F18" s="50"/>
      <c r="G18" s="50" t="s">
        <v>226</v>
      </c>
      <c r="H18" s="58"/>
      <c r="I18" s="59" t="s">
        <v>8</v>
      </c>
      <c r="J18" s="59" t="s">
        <v>34</v>
      </c>
      <c r="K18" s="60"/>
      <c r="L18" s="58"/>
      <c r="M18" s="61" t="s">
        <v>520</v>
      </c>
      <c r="N18" s="80" t="s">
        <v>433</v>
      </c>
    </row>
    <row r="19" spans="1:14" ht="48">
      <c r="A19" s="57">
        <v>13</v>
      </c>
      <c r="B19" s="62" t="s">
        <v>45</v>
      </c>
      <c r="C19" s="62" t="s">
        <v>229</v>
      </c>
      <c r="D19" s="50" t="s">
        <v>223</v>
      </c>
      <c r="E19" s="50" t="s">
        <v>51</v>
      </c>
      <c r="F19" s="50"/>
      <c r="G19" s="50" t="s">
        <v>225</v>
      </c>
      <c r="H19" s="58"/>
      <c r="I19" s="59" t="s">
        <v>8</v>
      </c>
      <c r="J19" s="59" t="s">
        <v>34</v>
      </c>
      <c r="K19" s="60"/>
      <c r="L19" s="58"/>
      <c r="M19" s="61" t="s">
        <v>520</v>
      </c>
      <c r="N19" s="80" t="s">
        <v>433</v>
      </c>
    </row>
    <row r="20" spans="1:14" ht="48">
      <c r="A20" s="57">
        <v>14</v>
      </c>
      <c r="B20" s="62" t="s">
        <v>45</v>
      </c>
      <c r="C20" s="62" t="s">
        <v>230</v>
      </c>
      <c r="D20" s="50" t="s">
        <v>223</v>
      </c>
      <c r="E20" s="50" t="s">
        <v>51</v>
      </c>
      <c r="F20" s="50"/>
      <c r="G20" s="50" t="s">
        <v>231</v>
      </c>
      <c r="H20" s="58"/>
      <c r="I20" s="59" t="s">
        <v>8</v>
      </c>
      <c r="J20" s="59" t="s">
        <v>34</v>
      </c>
      <c r="K20" s="60"/>
      <c r="L20" s="58"/>
      <c r="M20" s="61" t="s">
        <v>520</v>
      </c>
      <c r="N20" s="80" t="s">
        <v>433</v>
      </c>
    </row>
    <row r="21" spans="1:14" ht="48">
      <c r="A21" s="57">
        <v>15</v>
      </c>
      <c r="B21" s="62" t="s">
        <v>45</v>
      </c>
      <c r="C21" s="62" t="s">
        <v>232</v>
      </c>
      <c r="D21" s="50" t="s">
        <v>223</v>
      </c>
      <c r="E21" s="50" t="s">
        <v>51</v>
      </c>
      <c r="F21" s="50"/>
      <c r="G21" s="50" t="s">
        <v>233</v>
      </c>
      <c r="H21" s="58"/>
      <c r="I21" s="59" t="s">
        <v>8</v>
      </c>
      <c r="J21" s="59" t="s">
        <v>34</v>
      </c>
      <c r="K21" s="60"/>
      <c r="L21" s="58"/>
      <c r="M21" s="61" t="s">
        <v>520</v>
      </c>
      <c r="N21" s="80" t="s">
        <v>433</v>
      </c>
    </row>
    <row r="22" spans="1:14" ht="48">
      <c r="A22" s="57">
        <v>16</v>
      </c>
      <c r="B22" s="62" t="s">
        <v>45</v>
      </c>
      <c r="C22" s="62" t="s">
        <v>234</v>
      </c>
      <c r="D22" s="50" t="s">
        <v>223</v>
      </c>
      <c r="E22" s="50" t="s">
        <v>51</v>
      </c>
      <c r="F22" s="50"/>
      <c r="G22" s="50" t="s">
        <v>235</v>
      </c>
      <c r="H22" s="58"/>
      <c r="I22" s="59" t="s">
        <v>8</v>
      </c>
      <c r="J22" s="59" t="s">
        <v>34</v>
      </c>
      <c r="K22" s="60"/>
      <c r="L22" s="58"/>
      <c r="M22" s="61" t="s">
        <v>520</v>
      </c>
      <c r="N22" s="80" t="s">
        <v>433</v>
      </c>
    </row>
    <row r="23" spans="1:14" ht="32">
      <c r="A23" s="57">
        <v>17</v>
      </c>
      <c r="B23" s="62" t="s">
        <v>45</v>
      </c>
      <c r="C23" s="62" t="s">
        <v>236</v>
      </c>
      <c r="D23" s="50" t="s">
        <v>208</v>
      </c>
      <c r="E23" s="50" t="s">
        <v>51</v>
      </c>
      <c r="F23" s="50"/>
      <c r="G23" s="50" t="s">
        <v>237</v>
      </c>
      <c r="H23" s="58"/>
      <c r="I23" s="59" t="s">
        <v>8</v>
      </c>
      <c r="J23" s="59" t="s">
        <v>34</v>
      </c>
      <c r="K23" s="60"/>
      <c r="L23" s="58"/>
      <c r="M23" s="61" t="s">
        <v>520</v>
      </c>
      <c r="N23" s="80" t="s">
        <v>433</v>
      </c>
    </row>
    <row r="24" spans="1:14" ht="32">
      <c r="A24" s="57">
        <v>18</v>
      </c>
      <c r="B24" s="62" t="s">
        <v>45</v>
      </c>
      <c r="C24" s="62" t="s">
        <v>238</v>
      </c>
      <c r="D24" s="50" t="s">
        <v>210</v>
      </c>
      <c r="E24" s="50" t="s">
        <v>51</v>
      </c>
      <c r="F24" s="50"/>
      <c r="G24" s="50" t="s">
        <v>239</v>
      </c>
      <c r="H24" s="58"/>
      <c r="I24" s="59" t="s">
        <v>8</v>
      </c>
      <c r="J24" s="59" t="s">
        <v>34</v>
      </c>
      <c r="K24" s="60"/>
      <c r="L24" s="58"/>
      <c r="M24" s="61" t="s">
        <v>520</v>
      </c>
      <c r="N24" s="80" t="s">
        <v>433</v>
      </c>
    </row>
    <row r="25" spans="1:14" ht="80">
      <c r="A25" s="57">
        <v>19</v>
      </c>
      <c r="B25" s="50" t="s">
        <v>44</v>
      </c>
      <c r="C25" s="62" t="s">
        <v>240</v>
      </c>
      <c r="D25" s="50" t="s">
        <v>208</v>
      </c>
      <c r="E25" s="50" t="s">
        <v>206</v>
      </c>
      <c r="F25" s="51"/>
      <c r="G25" s="50" t="s">
        <v>241</v>
      </c>
      <c r="H25" s="58"/>
      <c r="I25" s="59" t="s">
        <v>8</v>
      </c>
      <c r="J25" s="59" t="s">
        <v>34</v>
      </c>
      <c r="K25" s="60"/>
      <c r="L25" s="58"/>
      <c r="M25" s="61" t="s">
        <v>520</v>
      </c>
      <c r="N25" s="60" t="s">
        <v>398</v>
      </c>
    </row>
    <row r="26" spans="1:14" ht="80">
      <c r="A26" s="57">
        <v>20</v>
      </c>
      <c r="B26" s="50" t="s">
        <v>44</v>
      </c>
      <c r="C26" s="62" t="s">
        <v>240</v>
      </c>
      <c r="D26" s="50" t="s">
        <v>208</v>
      </c>
      <c r="E26" s="50" t="s">
        <v>206</v>
      </c>
      <c r="F26" s="51"/>
      <c r="G26" s="50" t="s">
        <v>245</v>
      </c>
      <c r="H26" s="58"/>
      <c r="I26" s="59" t="s">
        <v>8</v>
      </c>
      <c r="J26" s="59" t="s">
        <v>34</v>
      </c>
      <c r="K26" s="60"/>
      <c r="L26" s="58"/>
      <c r="M26" s="61" t="s">
        <v>520</v>
      </c>
      <c r="N26" s="60" t="s">
        <v>398</v>
      </c>
    </row>
    <row r="27" spans="1:14" ht="80">
      <c r="A27" s="57">
        <v>21</v>
      </c>
      <c r="B27" s="50" t="s">
        <v>44</v>
      </c>
      <c r="C27" s="62" t="s">
        <v>242</v>
      </c>
      <c r="D27" s="50" t="s">
        <v>208</v>
      </c>
      <c r="E27" s="50" t="s">
        <v>206</v>
      </c>
      <c r="F27" s="51"/>
      <c r="G27" s="50" t="s">
        <v>244</v>
      </c>
      <c r="H27" s="58"/>
      <c r="I27" s="59" t="s">
        <v>8</v>
      </c>
      <c r="J27" s="59" t="s">
        <v>34</v>
      </c>
      <c r="K27" s="60"/>
      <c r="L27" s="58"/>
      <c r="M27" s="61" t="s">
        <v>520</v>
      </c>
      <c r="N27" s="60" t="s">
        <v>398</v>
      </c>
    </row>
    <row r="28" spans="1:14" ht="80">
      <c r="A28" s="57">
        <v>22</v>
      </c>
      <c r="B28" s="50" t="s">
        <v>44</v>
      </c>
      <c r="C28" s="62" t="s">
        <v>243</v>
      </c>
      <c r="D28" s="50" t="s">
        <v>208</v>
      </c>
      <c r="E28" s="50" t="s">
        <v>206</v>
      </c>
      <c r="F28" s="51"/>
      <c r="G28" s="50" t="s">
        <v>246</v>
      </c>
      <c r="H28" s="58"/>
      <c r="I28" s="59" t="s">
        <v>8</v>
      </c>
      <c r="J28" s="59" t="s">
        <v>34</v>
      </c>
      <c r="K28" s="60"/>
      <c r="L28" s="58"/>
      <c r="M28" s="61" t="s">
        <v>520</v>
      </c>
      <c r="N28" s="60" t="s">
        <v>398</v>
      </c>
    </row>
    <row r="29" spans="1:14" ht="48">
      <c r="A29" s="57">
        <v>23</v>
      </c>
      <c r="B29" s="50" t="s">
        <v>44</v>
      </c>
      <c r="C29" s="62" t="s">
        <v>248</v>
      </c>
      <c r="D29" s="50" t="s">
        <v>223</v>
      </c>
      <c r="E29" s="50" t="s">
        <v>206</v>
      </c>
      <c r="F29" s="51"/>
      <c r="G29" s="50" t="s">
        <v>247</v>
      </c>
      <c r="H29" s="58"/>
      <c r="I29" s="59" t="s">
        <v>8</v>
      </c>
      <c r="J29" s="59" t="s">
        <v>34</v>
      </c>
      <c r="K29" s="60"/>
      <c r="L29" s="58"/>
      <c r="M29" s="61" t="s">
        <v>520</v>
      </c>
      <c r="N29" s="60" t="s">
        <v>398</v>
      </c>
    </row>
    <row r="30" spans="1:14" ht="32">
      <c r="A30" s="57">
        <v>24</v>
      </c>
      <c r="B30" s="50" t="s">
        <v>44</v>
      </c>
      <c r="C30" s="62" t="s">
        <v>251</v>
      </c>
      <c r="D30" s="50" t="s">
        <v>252</v>
      </c>
      <c r="E30" s="50" t="s">
        <v>206</v>
      </c>
      <c r="F30" s="51"/>
      <c r="G30" s="50" t="s">
        <v>253</v>
      </c>
      <c r="H30" s="58"/>
      <c r="I30" s="59" t="s">
        <v>8</v>
      </c>
      <c r="J30" s="59" t="s">
        <v>34</v>
      </c>
      <c r="K30" s="60"/>
      <c r="L30" s="58"/>
      <c r="M30" s="61" t="s">
        <v>520</v>
      </c>
      <c r="N30" s="60" t="s">
        <v>398</v>
      </c>
    </row>
  </sheetData>
  <autoFilter ref="B6:B14" xr:uid="{00000000-0009-0000-0000-000005000000}"/>
  <mergeCells count="5">
    <mergeCell ref="D1:L1"/>
    <mergeCell ref="D2:L2"/>
    <mergeCell ref="D3:D4"/>
    <mergeCell ref="F3:F4"/>
    <mergeCell ref="H3:H4"/>
  </mergeCells>
  <conditionalFormatting sqref="I11">
    <cfRule type="expression" dxfId="623" priority="124">
      <formula>I11="Untested"</formula>
    </cfRule>
    <cfRule type="expression" dxfId="622" priority="125">
      <formula>I11="Pass"</formula>
    </cfRule>
    <cfRule type="expression" dxfId="621" priority="126">
      <formula>I11="Fail"</formula>
    </cfRule>
  </conditionalFormatting>
  <conditionalFormatting sqref="J11">
    <cfRule type="expression" dxfId="620" priority="121">
      <formula>J11="Medium"</formula>
    </cfRule>
    <cfRule type="expression" dxfId="619" priority="122">
      <formula>J11="Low"</formula>
    </cfRule>
    <cfRule type="expression" dxfId="618" priority="123">
      <formula>J11="High"</formula>
    </cfRule>
  </conditionalFormatting>
  <conditionalFormatting sqref="I7">
    <cfRule type="expression" dxfId="617" priority="250">
      <formula>I7="Untested"</formula>
    </cfRule>
    <cfRule type="expression" dxfId="616" priority="251">
      <formula>I7="Pass"</formula>
    </cfRule>
    <cfRule type="expression" dxfId="615" priority="252">
      <formula>I7="Fail"</formula>
    </cfRule>
  </conditionalFormatting>
  <conditionalFormatting sqref="J7">
    <cfRule type="expression" dxfId="614" priority="247">
      <formula>J7="Medium"</formula>
    </cfRule>
    <cfRule type="expression" dxfId="613" priority="248">
      <formula>J7="Low"</formula>
    </cfRule>
    <cfRule type="expression" dxfId="612" priority="249">
      <formula>J7="High"</formula>
    </cfRule>
  </conditionalFormatting>
  <conditionalFormatting sqref="I13">
    <cfRule type="expression" dxfId="611" priority="118">
      <formula>I13="Untested"</formula>
    </cfRule>
    <cfRule type="expression" dxfId="610" priority="119">
      <formula>I13="Pass"</formula>
    </cfRule>
    <cfRule type="expression" dxfId="609" priority="120">
      <formula>I13="Fail"</formula>
    </cfRule>
  </conditionalFormatting>
  <conditionalFormatting sqref="J13">
    <cfRule type="expression" dxfId="608" priority="115">
      <formula>J13="Medium"</formula>
    </cfRule>
    <cfRule type="expression" dxfId="607" priority="116">
      <formula>J13="Low"</formula>
    </cfRule>
    <cfRule type="expression" dxfId="606" priority="117">
      <formula>J13="High"</formula>
    </cfRule>
  </conditionalFormatting>
  <conditionalFormatting sqref="I8">
    <cfRule type="expression" dxfId="605" priority="190">
      <formula>I8="Untested"</formula>
    </cfRule>
    <cfRule type="expression" dxfId="604" priority="191">
      <formula>I8="Pass"</formula>
    </cfRule>
    <cfRule type="expression" dxfId="603" priority="192">
      <formula>I8="Fail"</formula>
    </cfRule>
  </conditionalFormatting>
  <conditionalFormatting sqref="J8">
    <cfRule type="expression" dxfId="602" priority="187">
      <formula>J8="Medium"</formula>
    </cfRule>
    <cfRule type="expression" dxfId="601" priority="188">
      <formula>J8="Low"</formula>
    </cfRule>
    <cfRule type="expression" dxfId="600" priority="189">
      <formula>J8="High"</formula>
    </cfRule>
  </conditionalFormatting>
  <conditionalFormatting sqref="I12">
    <cfRule type="expression" dxfId="599" priority="178">
      <formula>I12="Untested"</formula>
    </cfRule>
    <cfRule type="expression" dxfId="598" priority="179">
      <formula>I12="Pass"</formula>
    </cfRule>
    <cfRule type="expression" dxfId="597" priority="180">
      <formula>I12="Fail"</formula>
    </cfRule>
  </conditionalFormatting>
  <conditionalFormatting sqref="J12">
    <cfRule type="expression" dxfId="596" priority="175">
      <formula>J12="Medium"</formula>
    </cfRule>
    <cfRule type="expression" dxfId="595" priority="176">
      <formula>J12="Low"</formula>
    </cfRule>
    <cfRule type="expression" dxfId="594" priority="177">
      <formula>J12="High"</formula>
    </cfRule>
  </conditionalFormatting>
  <conditionalFormatting sqref="I9">
    <cfRule type="expression" dxfId="593" priority="136">
      <formula>I9="Untested"</formula>
    </cfRule>
    <cfRule type="expression" dxfId="592" priority="137">
      <formula>I9="Pass"</formula>
    </cfRule>
    <cfRule type="expression" dxfId="591" priority="138">
      <formula>I9="Fail"</formula>
    </cfRule>
  </conditionalFormatting>
  <conditionalFormatting sqref="J9">
    <cfRule type="expression" dxfId="590" priority="133">
      <formula>J9="Medium"</formula>
    </cfRule>
    <cfRule type="expression" dxfId="589" priority="134">
      <formula>J9="Low"</formula>
    </cfRule>
    <cfRule type="expression" dxfId="588" priority="135">
      <formula>J9="High"</formula>
    </cfRule>
  </conditionalFormatting>
  <conditionalFormatting sqref="I10">
    <cfRule type="expression" dxfId="587" priority="130">
      <formula>I10="Untested"</formula>
    </cfRule>
    <cfRule type="expression" dxfId="586" priority="131">
      <formula>I10="Pass"</formula>
    </cfRule>
    <cfRule type="expression" dxfId="585" priority="132">
      <formula>I10="Fail"</formula>
    </cfRule>
  </conditionalFormatting>
  <conditionalFormatting sqref="J10">
    <cfRule type="expression" dxfId="584" priority="127">
      <formula>J10="Medium"</formula>
    </cfRule>
    <cfRule type="expression" dxfId="583" priority="128">
      <formula>J10="Low"</formula>
    </cfRule>
    <cfRule type="expression" dxfId="582" priority="129">
      <formula>J10="High"</formula>
    </cfRule>
  </conditionalFormatting>
  <conditionalFormatting sqref="I29">
    <cfRule type="expression" dxfId="581" priority="10">
      <formula>I29="Untested"</formula>
    </cfRule>
    <cfRule type="expression" dxfId="580" priority="11">
      <formula>I29="Pass"</formula>
    </cfRule>
    <cfRule type="expression" dxfId="579" priority="12">
      <formula>I29="Fail"</formula>
    </cfRule>
  </conditionalFormatting>
  <conditionalFormatting sqref="J29">
    <cfRule type="expression" dxfId="578" priority="7">
      <formula>J29="Medium"</formula>
    </cfRule>
    <cfRule type="expression" dxfId="577" priority="8">
      <formula>J29="Low"</formula>
    </cfRule>
    <cfRule type="expression" dxfId="576" priority="9">
      <formula>J29="High"</formula>
    </cfRule>
  </conditionalFormatting>
  <conditionalFormatting sqref="I15">
    <cfRule type="expression" dxfId="575" priority="106">
      <formula>I15="Untested"</formula>
    </cfRule>
    <cfRule type="expression" dxfId="574" priority="107">
      <formula>I15="Pass"</formula>
    </cfRule>
    <cfRule type="expression" dxfId="573" priority="108">
      <formula>I15="Fail"</formula>
    </cfRule>
  </conditionalFormatting>
  <conditionalFormatting sqref="J15">
    <cfRule type="expression" dxfId="572" priority="103">
      <formula>J15="Medium"</formula>
    </cfRule>
    <cfRule type="expression" dxfId="571" priority="104">
      <formula>J15="Low"</formula>
    </cfRule>
    <cfRule type="expression" dxfId="570" priority="105">
      <formula>J15="High"</formula>
    </cfRule>
  </conditionalFormatting>
  <conditionalFormatting sqref="I14">
    <cfRule type="expression" dxfId="569" priority="100">
      <formula>I14="Untested"</formula>
    </cfRule>
    <cfRule type="expression" dxfId="568" priority="101">
      <formula>I14="Pass"</formula>
    </cfRule>
    <cfRule type="expression" dxfId="567" priority="102">
      <formula>I14="Fail"</formula>
    </cfRule>
  </conditionalFormatting>
  <conditionalFormatting sqref="J14">
    <cfRule type="expression" dxfId="566" priority="97">
      <formula>J14="Medium"</formula>
    </cfRule>
    <cfRule type="expression" dxfId="565" priority="98">
      <formula>J14="Low"</formula>
    </cfRule>
    <cfRule type="expression" dxfId="564" priority="99">
      <formula>J14="High"</formula>
    </cfRule>
  </conditionalFormatting>
  <conditionalFormatting sqref="J16">
    <cfRule type="expression" dxfId="563" priority="94">
      <formula>J16="Medium"</formula>
    </cfRule>
    <cfRule type="expression" dxfId="562" priority="95">
      <formula>J16="Low"</formula>
    </cfRule>
    <cfRule type="expression" dxfId="561" priority="96">
      <formula>J16="High"</formula>
    </cfRule>
  </conditionalFormatting>
  <conditionalFormatting sqref="I16">
    <cfRule type="expression" dxfId="560" priority="91">
      <formula>I16="Untested"</formula>
    </cfRule>
    <cfRule type="expression" dxfId="559" priority="92">
      <formula>I16="Pass"</formula>
    </cfRule>
    <cfRule type="expression" dxfId="558" priority="93">
      <formula>I16="Fail"</formula>
    </cfRule>
  </conditionalFormatting>
  <conditionalFormatting sqref="J17">
    <cfRule type="expression" dxfId="557" priority="88">
      <formula>J17="Medium"</formula>
    </cfRule>
    <cfRule type="expression" dxfId="556" priority="89">
      <formula>J17="Low"</formula>
    </cfRule>
    <cfRule type="expression" dxfId="555" priority="90">
      <formula>J17="High"</formula>
    </cfRule>
  </conditionalFormatting>
  <conditionalFormatting sqref="I17">
    <cfRule type="expression" dxfId="554" priority="85">
      <formula>I17="Untested"</formula>
    </cfRule>
    <cfRule type="expression" dxfId="553" priority="86">
      <formula>I17="Pass"</formula>
    </cfRule>
    <cfRule type="expression" dxfId="552" priority="87">
      <formula>I17="Fail"</formula>
    </cfRule>
  </conditionalFormatting>
  <conditionalFormatting sqref="J18">
    <cfRule type="expression" dxfId="551" priority="82">
      <formula>J18="Medium"</formula>
    </cfRule>
    <cfRule type="expression" dxfId="550" priority="83">
      <formula>J18="Low"</formula>
    </cfRule>
    <cfRule type="expression" dxfId="549" priority="84">
      <formula>J18="High"</formula>
    </cfRule>
  </conditionalFormatting>
  <conditionalFormatting sqref="I18">
    <cfRule type="expression" dxfId="548" priority="79">
      <formula>I18="Untested"</formula>
    </cfRule>
    <cfRule type="expression" dxfId="547" priority="80">
      <formula>I18="Pass"</formula>
    </cfRule>
    <cfRule type="expression" dxfId="546" priority="81">
      <formula>I18="Fail"</formula>
    </cfRule>
  </conditionalFormatting>
  <conditionalFormatting sqref="J19">
    <cfRule type="expression" dxfId="545" priority="76">
      <formula>J19="Medium"</formula>
    </cfRule>
    <cfRule type="expression" dxfId="544" priority="77">
      <formula>J19="Low"</formula>
    </cfRule>
    <cfRule type="expression" dxfId="543" priority="78">
      <formula>J19="High"</formula>
    </cfRule>
  </conditionalFormatting>
  <conditionalFormatting sqref="I19">
    <cfRule type="expression" dxfId="542" priority="73">
      <formula>I19="Untested"</formula>
    </cfRule>
    <cfRule type="expression" dxfId="541" priority="74">
      <formula>I19="Pass"</formula>
    </cfRule>
    <cfRule type="expression" dxfId="540" priority="75">
      <formula>I19="Fail"</formula>
    </cfRule>
  </conditionalFormatting>
  <conditionalFormatting sqref="J20">
    <cfRule type="expression" dxfId="539" priority="70">
      <formula>J20="Medium"</formula>
    </cfRule>
    <cfRule type="expression" dxfId="538" priority="71">
      <formula>J20="Low"</formula>
    </cfRule>
    <cfRule type="expression" dxfId="537" priority="72">
      <formula>J20="High"</formula>
    </cfRule>
  </conditionalFormatting>
  <conditionalFormatting sqref="I20">
    <cfRule type="expression" dxfId="536" priority="67">
      <formula>I20="Untested"</formula>
    </cfRule>
    <cfRule type="expression" dxfId="535" priority="68">
      <formula>I20="Pass"</formula>
    </cfRule>
    <cfRule type="expression" dxfId="534" priority="69">
      <formula>I20="Fail"</formula>
    </cfRule>
  </conditionalFormatting>
  <conditionalFormatting sqref="J22">
    <cfRule type="expression" dxfId="533" priority="58">
      <formula>J22="Medium"</formula>
    </cfRule>
    <cfRule type="expression" dxfId="532" priority="59">
      <formula>J22="Low"</formula>
    </cfRule>
    <cfRule type="expression" dxfId="531" priority="60">
      <formula>J22="High"</formula>
    </cfRule>
  </conditionalFormatting>
  <conditionalFormatting sqref="I22">
    <cfRule type="expression" dxfId="530" priority="55">
      <formula>I22="Untested"</formula>
    </cfRule>
    <cfRule type="expression" dxfId="529" priority="56">
      <formula>I22="Pass"</formula>
    </cfRule>
    <cfRule type="expression" dxfId="528" priority="57">
      <formula>I22="Fail"</formula>
    </cfRule>
  </conditionalFormatting>
  <conditionalFormatting sqref="J23">
    <cfRule type="expression" dxfId="527" priority="52">
      <formula>J23="Medium"</formula>
    </cfRule>
    <cfRule type="expression" dxfId="526" priority="53">
      <formula>J23="Low"</formula>
    </cfRule>
    <cfRule type="expression" dxfId="525" priority="54">
      <formula>J23="High"</formula>
    </cfRule>
  </conditionalFormatting>
  <conditionalFormatting sqref="I23">
    <cfRule type="expression" dxfId="524" priority="49">
      <formula>I23="Untested"</formula>
    </cfRule>
    <cfRule type="expression" dxfId="523" priority="50">
      <formula>I23="Pass"</formula>
    </cfRule>
    <cfRule type="expression" dxfId="522" priority="51">
      <formula>I23="Fail"</formula>
    </cfRule>
  </conditionalFormatting>
  <conditionalFormatting sqref="J21">
    <cfRule type="expression" dxfId="521" priority="46">
      <formula>J21="Medium"</formula>
    </cfRule>
    <cfRule type="expression" dxfId="520" priority="47">
      <formula>J21="Low"</formula>
    </cfRule>
    <cfRule type="expression" dxfId="519" priority="48">
      <formula>J21="High"</formula>
    </cfRule>
  </conditionalFormatting>
  <conditionalFormatting sqref="I21">
    <cfRule type="expression" dxfId="518" priority="43">
      <formula>I21="Untested"</formula>
    </cfRule>
    <cfRule type="expression" dxfId="517" priority="44">
      <formula>I21="Pass"</formula>
    </cfRule>
    <cfRule type="expression" dxfId="516" priority="45">
      <formula>I21="Fail"</formula>
    </cfRule>
  </conditionalFormatting>
  <conditionalFormatting sqref="J24">
    <cfRule type="expression" dxfId="515" priority="40">
      <formula>J24="Medium"</formula>
    </cfRule>
    <cfRule type="expression" dxfId="514" priority="41">
      <formula>J24="Low"</formula>
    </cfRule>
    <cfRule type="expression" dxfId="513" priority="42">
      <formula>J24="High"</formula>
    </cfRule>
  </conditionalFormatting>
  <conditionalFormatting sqref="I24">
    <cfRule type="expression" dxfId="512" priority="37">
      <formula>I24="Untested"</formula>
    </cfRule>
    <cfRule type="expression" dxfId="511" priority="38">
      <formula>I24="Pass"</formula>
    </cfRule>
    <cfRule type="expression" dxfId="510" priority="39">
      <formula>I24="Fail"</formula>
    </cfRule>
  </conditionalFormatting>
  <conditionalFormatting sqref="I25">
    <cfRule type="expression" dxfId="509" priority="34">
      <formula>I25="Untested"</formula>
    </cfRule>
    <cfRule type="expression" dxfId="508" priority="35">
      <formula>I25="Pass"</formula>
    </cfRule>
    <cfRule type="expression" dxfId="507" priority="36">
      <formula>I25="Fail"</formula>
    </cfRule>
  </conditionalFormatting>
  <conditionalFormatting sqref="J25">
    <cfRule type="expression" dxfId="506" priority="31">
      <formula>J25="Medium"</formula>
    </cfRule>
    <cfRule type="expression" dxfId="505" priority="32">
      <formula>J25="Low"</formula>
    </cfRule>
    <cfRule type="expression" dxfId="504" priority="33">
      <formula>J25="High"</formula>
    </cfRule>
  </conditionalFormatting>
  <conditionalFormatting sqref="I26">
    <cfRule type="expression" dxfId="503" priority="28">
      <formula>I26="Untested"</formula>
    </cfRule>
    <cfRule type="expression" dxfId="502" priority="29">
      <formula>I26="Pass"</formula>
    </cfRule>
    <cfRule type="expression" dxfId="501" priority="30">
      <formula>I26="Fail"</formula>
    </cfRule>
  </conditionalFormatting>
  <conditionalFormatting sqref="J26">
    <cfRule type="expression" dxfId="500" priority="25">
      <formula>J26="Medium"</formula>
    </cfRule>
    <cfRule type="expression" dxfId="499" priority="26">
      <formula>J26="Low"</formula>
    </cfRule>
    <cfRule type="expression" dxfId="498" priority="27">
      <formula>J26="High"</formula>
    </cfRule>
  </conditionalFormatting>
  <conditionalFormatting sqref="I27">
    <cfRule type="expression" dxfId="497" priority="22">
      <formula>I27="Untested"</formula>
    </cfRule>
    <cfRule type="expression" dxfId="496" priority="23">
      <formula>I27="Pass"</formula>
    </cfRule>
    <cfRule type="expression" dxfId="495" priority="24">
      <formula>I27="Fail"</formula>
    </cfRule>
  </conditionalFormatting>
  <conditionalFormatting sqref="J27">
    <cfRule type="expression" dxfId="494" priority="19">
      <formula>J27="Medium"</formula>
    </cfRule>
    <cfRule type="expression" dxfId="493" priority="20">
      <formula>J27="Low"</formula>
    </cfRule>
    <cfRule type="expression" dxfId="492" priority="21">
      <formula>J27="High"</formula>
    </cfRule>
  </conditionalFormatting>
  <conditionalFormatting sqref="I28">
    <cfRule type="expression" dxfId="491" priority="16">
      <formula>I28="Untested"</formula>
    </cfRule>
    <cfRule type="expression" dxfId="490" priority="17">
      <formula>I28="Pass"</formula>
    </cfRule>
    <cfRule type="expression" dxfId="489" priority="18">
      <formula>I28="Fail"</formula>
    </cfRule>
  </conditionalFormatting>
  <conditionalFormatting sqref="J28">
    <cfRule type="expression" dxfId="488" priority="13">
      <formula>J28="Medium"</formula>
    </cfRule>
    <cfRule type="expression" dxfId="487" priority="14">
      <formula>J28="Low"</formula>
    </cfRule>
    <cfRule type="expression" dxfId="486" priority="15">
      <formula>J28="High"</formula>
    </cfRule>
  </conditionalFormatting>
  <conditionalFormatting sqref="I30">
    <cfRule type="expression" dxfId="485" priority="4">
      <formula>I30="Untested"</formula>
    </cfRule>
    <cfRule type="expression" dxfId="484" priority="5">
      <formula>I30="Pass"</formula>
    </cfRule>
    <cfRule type="expression" dxfId="483" priority="6">
      <formula>I30="Fail"</formula>
    </cfRule>
  </conditionalFormatting>
  <conditionalFormatting sqref="J30">
    <cfRule type="expression" dxfId="482" priority="1">
      <formula>J30="Medium"</formula>
    </cfRule>
    <cfRule type="expression" dxfId="481" priority="2">
      <formula>J30="Low"</formula>
    </cfRule>
    <cfRule type="expression" dxfId="480" priority="3">
      <formula>J30="High"</formula>
    </cfRule>
  </conditionalFormatting>
  <dataValidations disablePrompts="1" count="2">
    <dataValidation allowBlank="1" showInputMessage="1" showErrorMessage="1" promptTitle="ket-qua1" sqref="I5 I1:I2" xr:uid="{00000000-0002-0000-0500-000000000000}"/>
    <dataValidation type="list" allowBlank="1" showInputMessage="1" showErrorMessage="1" sqref="J2" xr:uid="{00000000-0002-0000-05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500-000002000000}">
          <x14:formula1>
            <xm:f>Config!$B$1:$B$3</xm:f>
          </x14:formula1>
          <xm:sqref>J7:J30</xm:sqref>
        </x14:dataValidation>
        <x14:dataValidation type="list" allowBlank="1" showInputMessage="1" showErrorMessage="1" xr:uid="{00000000-0002-0000-0500-000003000000}">
          <x14:formula1>
            <xm:f>Config!$A$1:$A$4</xm:f>
          </x14:formula1>
          <xm:sqref>J5 I7:I30 J31:J1048576</xm:sqref>
        </x14:dataValidation>
        <x14:dataValidation type="list" allowBlank="1" showInputMessage="1" showErrorMessage="1" xr:uid="{00000000-0002-0000-0500-000004000000}">
          <x14:formula1>
            <xm:f>'/Users/dungnguyen/Desktop/TestCase/\Users\dungnguyen\Library\Containers\com.microsoft.Excel\Data\Documents\C:\Users\YenLT\Desktop\SWP\Final report rè\[Testcase_function-OnlineTickets.xlsx]Config'!#REF!</xm:f>
          </x14:formula1>
          <xm:sqref>J1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47</v>
      </c>
      <c r="D1" s="112"/>
      <c r="E1" s="112"/>
      <c r="F1" s="112"/>
      <c r="G1" s="112"/>
      <c r="H1" s="112"/>
      <c r="I1" s="112"/>
      <c r="J1" s="112"/>
      <c r="K1" s="112"/>
      <c r="L1" s="112"/>
      <c r="M1" s="81"/>
      <c r="N1" s="66"/>
      <c r="O1" s="67"/>
    </row>
    <row r="2" spans="1:15" s="55" customFormat="1" ht="29">
      <c r="B2" s="63" t="s">
        <v>7</v>
      </c>
      <c r="C2" s="68"/>
      <c r="D2" s="113"/>
      <c r="E2" s="113"/>
      <c r="F2" s="113"/>
      <c r="G2" s="113"/>
      <c r="H2" s="113"/>
      <c r="I2" s="113"/>
      <c r="J2" s="113"/>
      <c r="K2" s="113"/>
      <c r="L2" s="112"/>
      <c r="M2" s="81"/>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COUNTIF(I7:I130,"Pass")</f>
        <v>14</v>
      </c>
      <c r="C4" s="74"/>
      <c r="D4" s="114"/>
      <c r="E4" s="73">
        <f>COUNTIF(I14:I130,"Fail")</f>
        <v>0</v>
      </c>
      <c r="F4" s="116"/>
      <c r="G4" s="75">
        <f>COUNTIF(I14:I130,"Untested")</f>
        <v>0</v>
      </c>
      <c r="H4" s="118"/>
      <c r="I4" s="69">
        <f>(B4+E4+G4)</f>
        <v>14</v>
      </c>
      <c r="J4" s="76"/>
      <c r="K4" s="69">
        <f>COUNTIF(J14:J130,"High")</f>
        <v>7</v>
      </c>
      <c r="L4" s="69">
        <f>COUNTIF(J14:J130,"Medium")</f>
        <v>0</v>
      </c>
      <c r="M4" s="31">
        <f>COUNTIF(J14:J130,"Low")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150" customHeight="1">
      <c r="A7" s="57">
        <v>1</v>
      </c>
      <c r="B7" s="50" t="s">
        <v>45</v>
      </c>
      <c r="C7" s="62" t="s">
        <v>255</v>
      </c>
      <c r="D7" s="50" t="s">
        <v>254</v>
      </c>
      <c r="E7" s="50" t="s">
        <v>51</v>
      </c>
      <c r="F7" s="51"/>
      <c r="G7" s="50" t="s">
        <v>256</v>
      </c>
      <c r="H7" s="58"/>
      <c r="I7" s="59" t="s">
        <v>8</v>
      </c>
      <c r="J7" s="59" t="s">
        <v>34</v>
      </c>
      <c r="K7" s="60"/>
      <c r="L7" s="58"/>
      <c r="M7" s="61" t="s">
        <v>521</v>
      </c>
      <c r="N7" s="80" t="s">
        <v>433</v>
      </c>
    </row>
    <row r="8" spans="1:15" ht="48">
      <c r="A8" s="57">
        <v>2</v>
      </c>
      <c r="B8" s="62" t="s">
        <v>45</v>
      </c>
      <c r="C8" s="62" t="s">
        <v>257</v>
      </c>
      <c r="D8" s="50" t="s">
        <v>254</v>
      </c>
      <c r="E8" s="50" t="s">
        <v>51</v>
      </c>
      <c r="F8" s="50"/>
      <c r="G8" s="50" t="s">
        <v>261</v>
      </c>
      <c r="H8" s="58"/>
      <c r="I8" s="59" t="s">
        <v>8</v>
      </c>
      <c r="J8" s="59" t="s">
        <v>34</v>
      </c>
      <c r="K8" s="60"/>
      <c r="L8" s="58"/>
      <c r="M8" s="61" t="s">
        <v>521</v>
      </c>
      <c r="N8" s="80" t="s">
        <v>433</v>
      </c>
    </row>
    <row r="9" spans="1:15" ht="48">
      <c r="A9" s="57">
        <v>3</v>
      </c>
      <c r="B9" s="62" t="s">
        <v>45</v>
      </c>
      <c r="C9" s="62" t="s">
        <v>258</v>
      </c>
      <c r="D9" s="91" t="s">
        <v>254</v>
      </c>
      <c r="E9" s="50" t="s">
        <v>51</v>
      </c>
      <c r="F9" s="50"/>
      <c r="G9" s="50" t="s">
        <v>262</v>
      </c>
      <c r="H9" s="58"/>
      <c r="I9" s="59" t="s">
        <v>8</v>
      </c>
      <c r="J9" s="59" t="s">
        <v>34</v>
      </c>
      <c r="K9" s="60"/>
      <c r="L9" s="58"/>
      <c r="M9" s="61" t="s">
        <v>521</v>
      </c>
      <c r="N9" s="80" t="s">
        <v>433</v>
      </c>
    </row>
    <row r="10" spans="1:15" ht="48">
      <c r="A10" s="57">
        <v>4</v>
      </c>
      <c r="B10" s="62" t="s">
        <v>45</v>
      </c>
      <c r="C10" s="62" t="s">
        <v>259</v>
      </c>
      <c r="D10" s="91" t="s">
        <v>254</v>
      </c>
      <c r="E10" s="50" t="s">
        <v>51</v>
      </c>
      <c r="F10" s="50"/>
      <c r="G10" s="50" t="s">
        <v>263</v>
      </c>
      <c r="H10" s="58"/>
      <c r="I10" s="59" t="s">
        <v>8</v>
      </c>
      <c r="J10" s="59" t="s">
        <v>34</v>
      </c>
      <c r="K10" s="60"/>
      <c r="L10" s="58"/>
      <c r="M10" s="61" t="s">
        <v>521</v>
      </c>
      <c r="N10" s="80" t="s">
        <v>433</v>
      </c>
    </row>
    <row r="11" spans="1:15" ht="48">
      <c r="A11" s="57">
        <v>5</v>
      </c>
      <c r="B11" s="62" t="s">
        <v>45</v>
      </c>
      <c r="C11" s="62" t="s">
        <v>260</v>
      </c>
      <c r="D11" s="91" t="s">
        <v>254</v>
      </c>
      <c r="E11" s="50" t="s">
        <v>51</v>
      </c>
      <c r="F11" s="50"/>
      <c r="G11" s="50" t="s">
        <v>274</v>
      </c>
      <c r="H11" s="58"/>
      <c r="I11" s="59" t="s">
        <v>8</v>
      </c>
      <c r="J11" s="59" t="s">
        <v>34</v>
      </c>
      <c r="K11" s="60"/>
      <c r="L11" s="58"/>
      <c r="M11" s="61" t="s">
        <v>521</v>
      </c>
      <c r="N11" s="80" t="s">
        <v>433</v>
      </c>
    </row>
    <row r="12" spans="1:15" ht="48">
      <c r="A12" s="57">
        <v>6</v>
      </c>
      <c r="B12" s="62" t="s">
        <v>45</v>
      </c>
      <c r="C12" s="62" t="s">
        <v>264</v>
      </c>
      <c r="D12" s="91" t="s">
        <v>254</v>
      </c>
      <c r="E12" s="50" t="s">
        <v>51</v>
      </c>
      <c r="F12" s="50"/>
      <c r="G12" s="50" t="s">
        <v>273</v>
      </c>
      <c r="H12" s="58"/>
      <c r="I12" s="59" t="s">
        <v>8</v>
      </c>
      <c r="J12" s="59" t="s">
        <v>34</v>
      </c>
      <c r="K12" s="60"/>
      <c r="L12" s="58"/>
      <c r="M12" s="61" t="s">
        <v>521</v>
      </c>
      <c r="N12" s="80" t="s">
        <v>433</v>
      </c>
    </row>
    <row r="13" spans="1:15" ht="48">
      <c r="A13" s="57">
        <v>7</v>
      </c>
      <c r="B13" s="62" t="s">
        <v>45</v>
      </c>
      <c r="C13" s="62" t="s">
        <v>265</v>
      </c>
      <c r="D13" s="91" t="s">
        <v>254</v>
      </c>
      <c r="E13" s="50" t="s">
        <v>51</v>
      </c>
      <c r="F13" s="50"/>
      <c r="G13" s="50" t="s">
        <v>272</v>
      </c>
      <c r="H13" s="58"/>
      <c r="I13" s="59" t="s">
        <v>8</v>
      </c>
      <c r="J13" s="59" t="s">
        <v>34</v>
      </c>
      <c r="K13" s="60"/>
      <c r="L13" s="58"/>
      <c r="M13" s="61" t="s">
        <v>521</v>
      </c>
      <c r="N13" s="80" t="s">
        <v>433</v>
      </c>
    </row>
    <row r="14" spans="1:15" ht="48">
      <c r="A14" s="57">
        <v>8</v>
      </c>
      <c r="B14" s="62" t="s">
        <v>45</v>
      </c>
      <c r="C14" s="62" t="s">
        <v>266</v>
      </c>
      <c r="D14" s="91" t="s">
        <v>254</v>
      </c>
      <c r="E14" s="50" t="s">
        <v>51</v>
      </c>
      <c r="F14" s="50"/>
      <c r="G14" s="50" t="s">
        <v>271</v>
      </c>
      <c r="H14" s="58"/>
      <c r="I14" s="59" t="s">
        <v>8</v>
      </c>
      <c r="J14" s="59" t="s">
        <v>34</v>
      </c>
      <c r="K14" s="60"/>
      <c r="L14" s="58"/>
      <c r="M14" s="61" t="s">
        <v>521</v>
      </c>
      <c r="N14" s="80" t="s">
        <v>433</v>
      </c>
    </row>
    <row r="15" spans="1:15" ht="48">
      <c r="A15" s="57">
        <v>9</v>
      </c>
      <c r="B15" s="62" t="s">
        <v>45</v>
      </c>
      <c r="C15" s="62" t="s">
        <v>267</v>
      </c>
      <c r="D15" s="91" t="s">
        <v>254</v>
      </c>
      <c r="E15" s="50" t="s">
        <v>51</v>
      </c>
      <c r="F15" s="50"/>
      <c r="G15" s="50" t="s">
        <v>270</v>
      </c>
      <c r="H15" s="58"/>
      <c r="I15" s="59" t="s">
        <v>8</v>
      </c>
      <c r="J15" s="59" t="s">
        <v>34</v>
      </c>
      <c r="K15" s="60"/>
      <c r="L15" s="58"/>
      <c r="M15" s="61" t="s">
        <v>521</v>
      </c>
      <c r="N15" s="80" t="s">
        <v>433</v>
      </c>
    </row>
    <row r="16" spans="1:15" ht="48">
      <c r="A16" s="57">
        <v>10</v>
      </c>
      <c r="B16" s="62" t="s">
        <v>45</v>
      </c>
      <c r="C16" s="62" t="s">
        <v>277</v>
      </c>
      <c r="D16" s="91" t="s">
        <v>254</v>
      </c>
      <c r="E16" s="50" t="s">
        <v>51</v>
      </c>
      <c r="F16" s="50"/>
      <c r="G16" s="50" t="s">
        <v>278</v>
      </c>
      <c r="H16" s="58"/>
      <c r="I16" s="59" t="s">
        <v>8</v>
      </c>
      <c r="J16" s="59" t="s">
        <v>34</v>
      </c>
      <c r="K16" s="60"/>
      <c r="L16" s="58"/>
      <c r="M16" s="61" t="s">
        <v>521</v>
      </c>
      <c r="N16" s="80" t="s">
        <v>433</v>
      </c>
    </row>
    <row r="17" spans="1:14" ht="48">
      <c r="A17" s="57">
        <v>11</v>
      </c>
      <c r="B17" s="62" t="s">
        <v>45</v>
      </c>
      <c r="C17" s="62" t="s">
        <v>268</v>
      </c>
      <c r="D17" s="91" t="s">
        <v>254</v>
      </c>
      <c r="E17" s="50" t="s">
        <v>51</v>
      </c>
      <c r="F17" s="50"/>
      <c r="G17" s="50" t="s">
        <v>269</v>
      </c>
      <c r="H17" s="58"/>
      <c r="I17" s="59" t="s">
        <v>8</v>
      </c>
      <c r="J17" s="59" t="s">
        <v>34</v>
      </c>
      <c r="K17" s="60"/>
      <c r="L17" s="58"/>
      <c r="M17" s="61" t="s">
        <v>521</v>
      </c>
      <c r="N17" s="80" t="s">
        <v>433</v>
      </c>
    </row>
    <row r="18" spans="1:14" ht="144">
      <c r="A18" s="57">
        <v>12</v>
      </c>
      <c r="B18" s="62" t="s">
        <v>44</v>
      </c>
      <c r="C18" s="62" t="s">
        <v>275</v>
      </c>
      <c r="D18" s="91" t="s">
        <v>276</v>
      </c>
      <c r="E18" s="50" t="s">
        <v>51</v>
      </c>
      <c r="F18" s="93" t="s">
        <v>282</v>
      </c>
      <c r="G18" s="50" t="s">
        <v>280</v>
      </c>
      <c r="H18" s="58"/>
      <c r="I18" s="59" t="s">
        <v>8</v>
      </c>
      <c r="J18" s="59" t="s">
        <v>34</v>
      </c>
      <c r="K18" s="60"/>
      <c r="L18" s="58"/>
      <c r="M18" s="61" t="s">
        <v>521</v>
      </c>
      <c r="N18" s="80" t="s">
        <v>433</v>
      </c>
    </row>
    <row r="19" spans="1:14" ht="80">
      <c r="A19" s="57">
        <v>13</v>
      </c>
      <c r="B19" s="62" t="s">
        <v>44</v>
      </c>
      <c r="C19" s="62" t="s">
        <v>279</v>
      </c>
      <c r="D19" s="91" t="s">
        <v>283</v>
      </c>
      <c r="E19" s="50" t="s">
        <v>51</v>
      </c>
      <c r="F19" s="50"/>
      <c r="G19" s="50" t="s">
        <v>281</v>
      </c>
      <c r="H19" s="58"/>
      <c r="I19" s="59" t="s">
        <v>8</v>
      </c>
      <c r="J19" s="59" t="s">
        <v>34</v>
      </c>
      <c r="K19" s="60"/>
      <c r="L19" s="58"/>
      <c r="M19" s="61" t="s">
        <v>521</v>
      </c>
      <c r="N19" s="80" t="s">
        <v>433</v>
      </c>
    </row>
    <row r="20" spans="1:14" ht="80">
      <c r="A20" s="57">
        <v>14</v>
      </c>
      <c r="B20" s="62" t="s">
        <v>44</v>
      </c>
      <c r="C20" s="62" t="s">
        <v>284</v>
      </c>
      <c r="D20" s="91" t="s">
        <v>285</v>
      </c>
      <c r="E20" s="50" t="s">
        <v>51</v>
      </c>
      <c r="F20" s="50"/>
      <c r="G20" s="50" t="s">
        <v>286</v>
      </c>
      <c r="H20" s="58"/>
      <c r="I20" s="59" t="s">
        <v>8</v>
      </c>
      <c r="J20" s="59" t="s">
        <v>34</v>
      </c>
      <c r="K20" s="60"/>
      <c r="L20" s="58"/>
      <c r="M20" s="61" t="s">
        <v>521</v>
      </c>
      <c r="N20" s="80" t="s">
        <v>433</v>
      </c>
    </row>
  </sheetData>
  <autoFilter ref="B6:B9" xr:uid="{00000000-0009-0000-0000-000006000000}"/>
  <mergeCells count="5">
    <mergeCell ref="D1:L1"/>
    <mergeCell ref="D2:L2"/>
    <mergeCell ref="D3:D4"/>
    <mergeCell ref="F3:F4"/>
    <mergeCell ref="H3:H4"/>
  </mergeCells>
  <conditionalFormatting sqref="J7">
    <cfRule type="expression" dxfId="479" priority="82">
      <formula>J7="Medium"</formula>
    </cfRule>
    <cfRule type="expression" dxfId="478" priority="83">
      <formula>J7="Low"</formula>
    </cfRule>
    <cfRule type="expression" dxfId="477" priority="84">
      <formula>J7="High"</formula>
    </cfRule>
  </conditionalFormatting>
  <conditionalFormatting sqref="I7">
    <cfRule type="expression" dxfId="476" priority="79">
      <formula>I7="Untested"</formula>
    </cfRule>
    <cfRule type="expression" dxfId="475" priority="80">
      <formula>I7="Pass"</formula>
    </cfRule>
    <cfRule type="expression" dxfId="474" priority="81">
      <formula>I7="Fail"</formula>
    </cfRule>
  </conditionalFormatting>
  <conditionalFormatting sqref="J8">
    <cfRule type="expression" dxfId="473" priority="76">
      <formula>J8="Medium"</formula>
    </cfRule>
    <cfRule type="expression" dxfId="472" priority="77">
      <formula>J8="Low"</formula>
    </cfRule>
    <cfRule type="expression" dxfId="471" priority="78">
      <formula>J8="High"</formula>
    </cfRule>
  </conditionalFormatting>
  <conditionalFormatting sqref="I8">
    <cfRule type="expression" dxfId="470" priority="73">
      <formula>I8="Untested"</formula>
    </cfRule>
    <cfRule type="expression" dxfId="469" priority="74">
      <formula>I8="Pass"</formula>
    </cfRule>
    <cfRule type="expression" dxfId="468" priority="75">
      <formula>I8="Fail"</formula>
    </cfRule>
  </conditionalFormatting>
  <conditionalFormatting sqref="J9">
    <cfRule type="expression" dxfId="467" priority="70">
      <formula>J9="Medium"</formula>
    </cfRule>
    <cfRule type="expression" dxfId="466" priority="71">
      <formula>J9="Low"</formula>
    </cfRule>
    <cfRule type="expression" dxfId="465" priority="72">
      <formula>J9="High"</formula>
    </cfRule>
  </conditionalFormatting>
  <conditionalFormatting sqref="I9">
    <cfRule type="expression" dxfId="464" priority="67">
      <formula>I9="Untested"</formula>
    </cfRule>
    <cfRule type="expression" dxfId="463" priority="68">
      <formula>I9="Pass"</formula>
    </cfRule>
    <cfRule type="expression" dxfId="462" priority="69">
      <formula>I9="Fail"</formula>
    </cfRule>
  </conditionalFormatting>
  <conditionalFormatting sqref="J10">
    <cfRule type="expression" dxfId="461" priority="64">
      <formula>J10="Medium"</formula>
    </cfRule>
    <cfRule type="expression" dxfId="460" priority="65">
      <formula>J10="Low"</formula>
    </cfRule>
    <cfRule type="expression" dxfId="459" priority="66">
      <formula>J10="High"</formula>
    </cfRule>
  </conditionalFormatting>
  <conditionalFormatting sqref="I10">
    <cfRule type="expression" dxfId="458" priority="61">
      <formula>I10="Untested"</formula>
    </cfRule>
    <cfRule type="expression" dxfId="457" priority="62">
      <formula>I10="Pass"</formula>
    </cfRule>
    <cfRule type="expression" dxfId="456" priority="63">
      <formula>I10="Fail"</formula>
    </cfRule>
  </conditionalFormatting>
  <conditionalFormatting sqref="J11">
    <cfRule type="expression" dxfId="455" priority="58">
      <formula>J11="Medium"</formula>
    </cfRule>
    <cfRule type="expression" dxfId="454" priority="59">
      <formula>J11="Low"</formula>
    </cfRule>
    <cfRule type="expression" dxfId="453" priority="60">
      <formula>J11="High"</formula>
    </cfRule>
  </conditionalFormatting>
  <conditionalFormatting sqref="I11">
    <cfRule type="expression" dxfId="452" priority="55">
      <formula>I11="Untested"</formula>
    </cfRule>
    <cfRule type="expression" dxfId="451" priority="56">
      <formula>I11="Pass"</formula>
    </cfRule>
    <cfRule type="expression" dxfId="450" priority="57">
      <formula>I11="Fail"</formula>
    </cfRule>
  </conditionalFormatting>
  <conditionalFormatting sqref="J12">
    <cfRule type="expression" dxfId="449" priority="52">
      <formula>J12="Medium"</formula>
    </cfRule>
    <cfRule type="expression" dxfId="448" priority="53">
      <formula>J12="Low"</formula>
    </cfRule>
    <cfRule type="expression" dxfId="447" priority="54">
      <formula>J12="High"</formula>
    </cfRule>
  </conditionalFormatting>
  <conditionalFormatting sqref="I12">
    <cfRule type="expression" dxfId="446" priority="49">
      <formula>I12="Untested"</formula>
    </cfRule>
    <cfRule type="expression" dxfId="445" priority="50">
      <formula>I12="Pass"</formula>
    </cfRule>
    <cfRule type="expression" dxfId="444" priority="51">
      <formula>I12="Fail"</formula>
    </cfRule>
  </conditionalFormatting>
  <conditionalFormatting sqref="J13">
    <cfRule type="expression" dxfId="443" priority="46">
      <formula>J13="Medium"</formula>
    </cfRule>
    <cfRule type="expression" dxfId="442" priority="47">
      <formula>J13="Low"</formula>
    </cfRule>
    <cfRule type="expression" dxfId="441" priority="48">
      <formula>J13="High"</formula>
    </cfRule>
  </conditionalFormatting>
  <conditionalFormatting sqref="I13">
    <cfRule type="expression" dxfId="440" priority="43">
      <formula>I13="Untested"</formula>
    </cfRule>
    <cfRule type="expression" dxfId="439" priority="44">
      <formula>I13="Pass"</formula>
    </cfRule>
    <cfRule type="expression" dxfId="438" priority="45">
      <formula>I13="Fail"</formula>
    </cfRule>
  </conditionalFormatting>
  <conditionalFormatting sqref="J14">
    <cfRule type="expression" dxfId="437" priority="40">
      <formula>J14="Medium"</formula>
    </cfRule>
    <cfRule type="expression" dxfId="436" priority="41">
      <formula>J14="Low"</formula>
    </cfRule>
    <cfRule type="expression" dxfId="435" priority="42">
      <formula>J14="High"</formula>
    </cfRule>
  </conditionalFormatting>
  <conditionalFormatting sqref="I14">
    <cfRule type="expression" dxfId="434" priority="37">
      <formula>I14="Untested"</formula>
    </cfRule>
    <cfRule type="expression" dxfId="433" priority="38">
      <formula>I14="Pass"</formula>
    </cfRule>
    <cfRule type="expression" dxfId="432" priority="39">
      <formula>I14="Fail"</formula>
    </cfRule>
  </conditionalFormatting>
  <conditionalFormatting sqref="J15">
    <cfRule type="expression" dxfId="431" priority="34">
      <formula>J15="Medium"</formula>
    </cfRule>
    <cfRule type="expression" dxfId="430" priority="35">
      <formula>J15="Low"</formula>
    </cfRule>
    <cfRule type="expression" dxfId="429" priority="36">
      <formula>J15="High"</formula>
    </cfRule>
  </conditionalFormatting>
  <conditionalFormatting sqref="I15">
    <cfRule type="expression" dxfId="428" priority="31">
      <formula>I15="Untested"</formula>
    </cfRule>
    <cfRule type="expression" dxfId="427" priority="32">
      <formula>I15="Pass"</formula>
    </cfRule>
    <cfRule type="expression" dxfId="426" priority="33">
      <formula>I15="Fail"</formula>
    </cfRule>
  </conditionalFormatting>
  <conditionalFormatting sqref="J17">
    <cfRule type="expression" dxfId="425" priority="28">
      <formula>J17="Medium"</formula>
    </cfRule>
    <cfRule type="expression" dxfId="424" priority="29">
      <formula>J17="Low"</formula>
    </cfRule>
    <cfRule type="expression" dxfId="423" priority="30">
      <formula>J17="High"</formula>
    </cfRule>
  </conditionalFormatting>
  <conditionalFormatting sqref="I17">
    <cfRule type="expression" dxfId="422" priority="25">
      <formula>I17="Untested"</formula>
    </cfRule>
    <cfRule type="expression" dxfId="421" priority="26">
      <formula>I17="Pass"</formula>
    </cfRule>
    <cfRule type="expression" dxfId="420" priority="27">
      <formula>I17="Fail"</formula>
    </cfRule>
  </conditionalFormatting>
  <conditionalFormatting sqref="J18">
    <cfRule type="expression" dxfId="419" priority="22">
      <formula>J18="Medium"</formula>
    </cfRule>
    <cfRule type="expression" dxfId="418" priority="23">
      <formula>J18="Low"</formula>
    </cfRule>
    <cfRule type="expression" dxfId="417" priority="24">
      <formula>J18="High"</formula>
    </cfRule>
  </conditionalFormatting>
  <conditionalFormatting sqref="I18">
    <cfRule type="expression" dxfId="416" priority="19">
      <formula>I18="Untested"</formula>
    </cfRule>
    <cfRule type="expression" dxfId="415" priority="20">
      <formula>I18="Pass"</formula>
    </cfRule>
    <cfRule type="expression" dxfId="414" priority="21">
      <formula>I18="Fail"</formula>
    </cfRule>
  </conditionalFormatting>
  <conditionalFormatting sqref="J16">
    <cfRule type="expression" dxfId="413" priority="16">
      <formula>J16="Medium"</formula>
    </cfRule>
    <cfRule type="expression" dxfId="412" priority="17">
      <formula>J16="Low"</formula>
    </cfRule>
    <cfRule type="expression" dxfId="411" priority="18">
      <formula>J16="High"</formula>
    </cfRule>
  </conditionalFormatting>
  <conditionalFormatting sqref="I16">
    <cfRule type="expression" dxfId="410" priority="13">
      <formula>I16="Untested"</formula>
    </cfRule>
    <cfRule type="expression" dxfId="409" priority="14">
      <formula>I16="Pass"</formula>
    </cfRule>
    <cfRule type="expression" dxfId="408" priority="15">
      <formula>I16="Fail"</formula>
    </cfRule>
  </conditionalFormatting>
  <conditionalFormatting sqref="J19">
    <cfRule type="expression" dxfId="407" priority="10">
      <formula>J19="Medium"</formula>
    </cfRule>
    <cfRule type="expression" dxfId="406" priority="11">
      <formula>J19="Low"</formula>
    </cfRule>
    <cfRule type="expression" dxfId="405" priority="12">
      <formula>J19="High"</formula>
    </cfRule>
  </conditionalFormatting>
  <conditionalFormatting sqref="I19">
    <cfRule type="expression" dxfId="404" priority="7">
      <formula>I19="Untested"</formula>
    </cfRule>
    <cfRule type="expression" dxfId="403" priority="8">
      <formula>I19="Pass"</formula>
    </cfRule>
    <cfRule type="expression" dxfId="402" priority="9">
      <formula>I19="Fail"</formula>
    </cfRule>
  </conditionalFormatting>
  <conditionalFormatting sqref="J20">
    <cfRule type="expression" dxfId="401" priority="4">
      <formula>J20="Medium"</formula>
    </cfRule>
    <cfRule type="expression" dxfId="400" priority="5">
      <formula>J20="Low"</formula>
    </cfRule>
    <cfRule type="expression" dxfId="399" priority="6">
      <formula>J20="High"</formula>
    </cfRule>
  </conditionalFormatting>
  <conditionalFormatting sqref="I20">
    <cfRule type="expression" dxfId="398" priority="1">
      <formula>I20="Untested"</formula>
    </cfRule>
    <cfRule type="expression" dxfId="397" priority="2">
      <formula>I20="Pass"</formula>
    </cfRule>
    <cfRule type="expression" dxfId="396" priority="3">
      <formula>I20="Fail"</formula>
    </cfRule>
  </conditionalFormatting>
  <dataValidations count="2">
    <dataValidation type="list" allowBlank="1" showInputMessage="1" showErrorMessage="1" sqref="J2" xr:uid="{00000000-0002-0000-0600-000000000000}">
      <formula1>#REF!</formula1>
    </dataValidation>
    <dataValidation allowBlank="1" showInputMessage="1" showErrorMessage="1" promptTitle="ket-qua1" sqref="I5 I1:I2" xr:uid="{00000000-0002-0000-06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2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600-000003000000}">
          <x14:formula1>
            <xm:f>Config!$A$1:$A$4</xm:f>
          </x14:formula1>
          <xm:sqref>J5 I7:I20 J21:J1048576</xm:sqref>
        </x14:dataValidation>
        <x14:dataValidation type="list" allowBlank="1" showInputMessage="1" showErrorMessage="1" xr:uid="{00000000-0002-0000-0600-000004000000}">
          <x14:formula1>
            <xm:f>Config!$B$1:$B$3</xm:f>
          </x14:formula1>
          <xm:sqref>J7:J20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5"/>
  <sheetViews>
    <sheetView topLeftCell="D7"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287</v>
      </c>
      <c r="D1" s="112"/>
      <c r="E1" s="112"/>
      <c r="F1" s="112"/>
      <c r="G1" s="112"/>
      <c r="H1" s="112"/>
      <c r="I1" s="112"/>
      <c r="J1" s="112"/>
      <c r="K1" s="112"/>
      <c r="L1" s="112"/>
      <c r="M1" s="81"/>
      <c r="N1" s="66"/>
      <c r="O1" s="67"/>
    </row>
    <row r="2" spans="1:15" s="55" customFormat="1" ht="29">
      <c r="B2" s="63" t="s">
        <v>7</v>
      </c>
      <c r="C2" s="68"/>
      <c r="D2" s="113"/>
      <c r="E2" s="113"/>
      <c r="F2" s="113"/>
      <c r="G2" s="113"/>
      <c r="H2" s="113"/>
      <c r="I2" s="113"/>
      <c r="J2" s="113"/>
      <c r="K2" s="113"/>
      <c r="L2" s="112"/>
      <c r="M2" s="81"/>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COUNTIF(I7:I112,"Pass")</f>
        <v>9</v>
      </c>
      <c r="C4" s="74"/>
      <c r="D4" s="114"/>
      <c r="E4" s="73">
        <f>COUNTIF(I10:I112,"Fail")</f>
        <v>0</v>
      </c>
      <c r="F4" s="116"/>
      <c r="G4" s="75">
        <f>COUNTIF(I10:I112,"Untested")</f>
        <v>0</v>
      </c>
      <c r="H4" s="118"/>
      <c r="I4" s="69">
        <f>(B4+E4+G4)</f>
        <v>9</v>
      </c>
      <c r="J4" s="76"/>
      <c r="K4" s="69">
        <f>COUNTIF(J10:J112,"High")</f>
        <v>6</v>
      </c>
      <c r="L4" s="69">
        <f>COUNTIF(J10:J112,"Medium")</f>
        <v>0</v>
      </c>
      <c r="M4" s="31">
        <f>COUNTIF(J10:J112,"Low")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155" customHeight="1">
      <c r="A7" s="57">
        <v>1</v>
      </c>
      <c r="B7" s="50" t="s">
        <v>45</v>
      </c>
      <c r="C7" s="62" t="s">
        <v>288</v>
      </c>
      <c r="D7" s="50" t="s">
        <v>291</v>
      </c>
      <c r="E7" s="50" t="s">
        <v>51</v>
      </c>
      <c r="F7" s="51"/>
      <c r="G7" s="50" t="s">
        <v>289</v>
      </c>
      <c r="H7" s="58"/>
      <c r="I7" s="59" t="s">
        <v>8</v>
      </c>
      <c r="J7" s="59" t="s">
        <v>34</v>
      </c>
      <c r="K7" s="60"/>
      <c r="L7" s="58"/>
      <c r="M7" s="61" t="s">
        <v>521</v>
      </c>
      <c r="N7" s="80" t="s">
        <v>433</v>
      </c>
    </row>
    <row r="8" spans="1:15" ht="124" customHeight="1">
      <c r="A8" s="57">
        <v>2</v>
      </c>
      <c r="B8" s="50" t="s">
        <v>53</v>
      </c>
      <c r="C8" s="62" t="s">
        <v>290</v>
      </c>
      <c r="D8" s="50" t="s">
        <v>292</v>
      </c>
      <c r="E8" s="50" t="s">
        <v>51</v>
      </c>
      <c r="F8" s="93" t="s">
        <v>295</v>
      </c>
      <c r="G8" s="50" t="s">
        <v>293</v>
      </c>
      <c r="H8" s="58"/>
      <c r="I8" s="59" t="s">
        <v>8</v>
      </c>
      <c r="J8" s="59" t="s">
        <v>34</v>
      </c>
      <c r="K8" s="60"/>
      <c r="L8" s="58"/>
      <c r="M8" s="61" t="s">
        <v>521</v>
      </c>
      <c r="N8" s="80" t="s">
        <v>433</v>
      </c>
    </row>
    <row r="9" spans="1:15" ht="80">
      <c r="A9" s="57">
        <v>3</v>
      </c>
      <c r="B9" s="50" t="s">
        <v>46</v>
      </c>
      <c r="C9" s="62" t="s">
        <v>294</v>
      </c>
      <c r="D9" s="50" t="s">
        <v>297</v>
      </c>
      <c r="E9" s="50" t="s">
        <v>51</v>
      </c>
      <c r="F9" s="93" t="s">
        <v>296</v>
      </c>
      <c r="G9" s="50" t="s">
        <v>301</v>
      </c>
      <c r="H9" s="58"/>
      <c r="I9" s="59" t="s">
        <v>8</v>
      </c>
      <c r="J9" s="59" t="s">
        <v>34</v>
      </c>
      <c r="K9" s="60"/>
      <c r="L9" s="58"/>
      <c r="M9" s="61" t="s">
        <v>521</v>
      </c>
      <c r="N9" s="60" t="s">
        <v>398</v>
      </c>
    </row>
    <row r="10" spans="1:15" ht="64">
      <c r="A10" s="57">
        <v>4</v>
      </c>
      <c r="B10" s="50" t="s">
        <v>46</v>
      </c>
      <c r="C10" s="62" t="s">
        <v>298</v>
      </c>
      <c r="D10" s="50" t="s">
        <v>299</v>
      </c>
      <c r="E10" s="50" t="s">
        <v>51</v>
      </c>
      <c r="F10" s="93" t="s">
        <v>300</v>
      </c>
      <c r="G10" s="50" t="s">
        <v>302</v>
      </c>
      <c r="H10" s="58"/>
      <c r="I10" s="59" t="s">
        <v>8</v>
      </c>
      <c r="J10" s="59" t="s">
        <v>34</v>
      </c>
      <c r="K10" s="60"/>
      <c r="L10" s="58"/>
      <c r="M10" s="61" t="s">
        <v>521</v>
      </c>
      <c r="N10" s="60" t="s">
        <v>398</v>
      </c>
    </row>
    <row r="11" spans="1:15" ht="80">
      <c r="A11" s="57">
        <v>5</v>
      </c>
      <c r="B11" s="50" t="s">
        <v>46</v>
      </c>
      <c r="C11" s="62" t="s">
        <v>294</v>
      </c>
      <c r="D11" s="50" t="s">
        <v>297</v>
      </c>
      <c r="E11" s="50" t="s">
        <v>51</v>
      </c>
      <c r="F11" s="93" t="s">
        <v>296</v>
      </c>
      <c r="G11" s="50" t="s">
        <v>301</v>
      </c>
      <c r="H11" s="58"/>
      <c r="I11" s="59" t="s">
        <v>8</v>
      </c>
      <c r="J11" s="59" t="s">
        <v>34</v>
      </c>
      <c r="K11" s="60"/>
      <c r="L11" s="58"/>
      <c r="M11" s="61" t="s">
        <v>521</v>
      </c>
      <c r="N11" s="60" t="s">
        <v>398</v>
      </c>
    </row>
    <row r="12" spans="1:15" ht="64">
      <c r="A12" s="57">
        <v>6</v>
      </c>
      <c r="B12" s="50" t="s">
        <v>46</v>
      </c>
      <c r="C12" s="62" t="s">
        <v>303</v>
      </c>
      <c r="D12" s="50" t="s">
        <v>304</v>
      </c>
      <c r="E12" s="50" t="s">
        <v>51</v>
      </c>
      <c r="F12" s="93" t="s">
        <v>305</v>
      </c>
      <c r="G12" s="50" t="s">
        <v>306</v>
      </c>
      <c r="H12" s="58"/>
      <c r="I12" s="59" t="s">
        <v>8</v>
      </c>
      <c r="J12" s="59" t="s">
        <v>34</v>
      </c>
      <c r="K12" s="60"/>
      <c r="L12" s="58"/>
      <c r="M12" s="61" t="s">
        <v>521</v>
      </c>
      <c r="N12" s="60" t="s">
        <v>398</v>
      </c>
    </row>
    <row r="13" spans="1:15" ht="64">
      <c r="A13" s="57">
        <v>7</v>
      </c>
      <c r="B13" s="50" t="s">
        <v>46</v>
      </c>
      <c r="C13" s="62" t="s">
        <v>307</v>
      </c>
      <c r="D13" s="50" t="s">
        <v>308</v>
      </c>
      <c r="E13" s="50" t="s">
        <v>51</v>
      </c>
      <c r="F13" s="93" t="s">
        <v>309</v>
      </c>
      <c r="G13" s="50" t="s">
        <v>310</v>
      </c>
      <c r="H13" s="58"/>
      <c r="I13" s="59" t="s">
        <v>8</v>
      </c>
      <c r="J13" s="59" t="s">
        <v>34</v>
      </c>
      <c r="K13" s="60"/>
      <c r="L13" s="58"/>
      <c r="M13" s="61" t="s">
        <v>521</v>
      </c>
      <c r="N13" s="60" t="s">
        <v>398</v>
      </c>
    </row>
    <row r="14" spans="1:15" ht="80">
      <c r="A14" s="57">
        <v>8</v>
      </c>
      <c r="B14" s="50" t="s">
        <v>46</v>
      </c>
      <c r="C14" s="62" t="s">
        <v>311</v>
      </c>
      <c r="D14" s="50" t="s">
        <v>297</v>
      </c>
      <c r="E14" s="50" t="s">
        <v>51</v>
      </c>
      <c r="F14" s="93" t="s">
        <v>312</v>
      </c>
      <c r="G14" s="50" t="s">
        <v>313</v>
      </c>
      <c r="H14" s="58"/>
      <c r="I14" s="59" t="s">
        <v>8</v>
      </c>
      <c r="J14" s="59" t="s">
        <v>34</v>
      </c>
      <c r="K14" s="60"/>
      <c r="L14" s="58"/>
      <c r="M14" s="61" t="s">
        <v>521</v>
      </c>
      <c r="N14" s="60" t="s">
        <v>398</v>
      </c>
    </row>
    <row r="15" spans="1:15" ht="124" customHeight="1">
      <c r="A15" s="57">
        <v>9</v>
      </c>
      <c r="B15" s="50" t="s">
        <v>46</v>
      </c>
      <c r="C15" s="62" t="s">
        <v>315</v>
      </c>
      <c r="D15" s="50" t="s">
        <v>292</v>
      </c>
      <c r="E15" s="50" t="s">
        <v>51</v>
      </c>
      <c r="F15" s="93" t="s">
        <v>295</v>
      </c>
      <c r="G15" s="50" t="s">
        <v>314</v>
      </c>
      <c r="H15" s="58"/>
      <c r="I15" s="59" t="s">
        <v>8</v>
      </c>
      <c r="J15" s="59" t="s">
        <v>34</v>
      </c>
      <c r="K15" s="60"/>
      <c r="L15" s="58"/>
      <c r="M15" s="61" t="s">
        <v>521</v>
      </c>
      <c r="N15" s="80" t="s">
        <v>433</v>
      </c>
    </row>
  </sheetData>
  <autoFilter ref="B6:B15" xr:uid="{00000000-0009-0000-0000-000007000000}"/>
  <mergeCells count="5">
    <mergeCell ref="D1:L1"/>
    <mergeCell ref="D2:L2"/>
    <mergeCell ref="D3:D4"/>
    <mergeCell ref="F3:F4"/>
    <mergeCell ref="H3:H4"/>
  </mergeCells>
  <conditionalFormatting sqref="I9">
    <cfRule type="expression" dxfId="395" priority="328">
      <formula>I9="Untested"</formula>
    </cfRule>
    <cfRule type="expression" dxfId="394" priority="329">
      <formula>I9="Pass"</formula>
    </cfRule>
    <cfRule type="expression" dxfId="393" priority="330">
      <formula>I9="Fail"</formula>
    </cfRule>
  </conditionalFormatting>
  <conditionalFormatting sqref="J9">
    <cfRule type="expression" dxfId="392" priority="325">
      <formula>J9="Medium"</formula>
    </cfRule>
    <cfRule type="expression" dxfId="391" priority="326">
      <formula>J9="Low"</formula>
    </cfRule>
    <cfRule type="expression" dxfId="390" priority="327">
      <formula>J9="High"</formula>
    </cfRule>
  </conditionalFormatting>
  <conditionalFormatting sqref="J7">
    <cfRule type="expression" dxfId="389" priority="46">
      <formula>J7="Medium"</formula>
    </cfRule>
    <cfRule type="expression" dxfId="388" priority="47">
      <formula>J7="Low"</formula>
    </cfRule>
    <cfRule type="expression" dxfId="387" priority="48">
      <formula>J7="High"</formula>
    </cfRule>
  </conditionalFormatting>
  <conditionalFormatting sqref="I7">
    <cfRule type="expression" dxfId="386" priority="43">
      <formula>I7="Untested"</formula>
    </cfRule>
    <cfRule type="expression" dxfId="385" priority="44">
      <formula>I7="Pass"</formula>
    </cfRule>
    <cfRule type="expression" dxfId="384" priority="45">
      <formula>I7="Fail"</formula>
    </cfRule>
  </conditionalFormatting>
  <conditionalFormatting sqref="J8">
    <cfRule type="expression" dxfId="383" priority="40">
      <formula>J8="Medium"</formula>
    </cfRule>
    <cfRule type="expression" dxfId="382" priority="41">
      <formula>J8="Low"</formula>
    </cfRule>
    <cfRule type="expression" dxfId="381" priority="42">
      <formula>J8="High"</formula>
    </cfRule>
  </conditionalFormatting>
  <conditionalFormatting sqref="I8">
    <cfRule type="expression" dxfId="380" priority="37">
      <formula>I8="Untested"</formula>
    </cfRule>
    <cfRule type="expression" dxfId="379" priority="38">
      <formula>I8="Pass"</formula>
    </cfRule>
    <cfRule type="expression" dxfId="378" priority="39">
      <formula>I8="Fail"</formula>
    </cfRule>
  </conditionalFormatting>
  <conditionalFormatting sqref="I10">
    <cfRule type="expression" dxfId="377" priority="34">
      <formula>I10="Untested"</formula>
    </cfRule>
    <cfRule type="expression" dxfId="376" priority="35">
      <formula>I10="Pass"</formula>
    </cfRule>
    <cfRule type="expression" dxfId="375" priority="36">
      <formula>I10="Fail"</formula>
    </cfRule>
  </conditionalFormatting>
  <conditionalFormatting sqref="J10">
    <cfRule type="expression" dxfId="374" priority="31">
      <formula>J10="Medium"</formula>
    </cfRule>
    <cfRule type="expression" dxfId="373" priority="32">
      <formula>J10="Low"</formula>
    </cfRule>
    <cfRule type="expression" dxfId="372" priority="33">
      <formula>J10="High"</formula>
    </cfRule>
  </conditionalFormatting>
  <conditionalFormatting sqref="I11">
    <cfRule type="expression" dxfId="371" priority="28">
      <formula>I11="Untested"</formula>
    </cfRule>
    <cfRule type="expression" dxfId="370" priority="29">
      <formula>I11="Pass"</formula>
    </cfRule>
    <cfRule type="expression" dxfId="369" priority="30">
      <formula>I11="Fail"</formula>
    </cfRule>
  </conditionalFormatting>
  <conditionalFormatting sqref="J11">
    <cfRule type="expression" dxfId="368" priority="25">
      <formula>J11="Medium"</formula>
    </cfRule>
    <cfRule type="expression" dxfId="367" priority="26">
      <formula>J11="Low"</formula>
    </cfRule>
    <cfRule type="expression" dxfId="366" priority="27">
      <formula>J11="High"</formula>
    </cfRule>
  </conditionalFormatting>
  <conditionalFormatting sqref="I12">
    <cfRule type="expression" dxfId="365" priority="22">
      <formula>I12="Untested"</formula>
    </cfRule>
    <cfRule type="expression" dxfId="364" priority="23">
      <formula>I12="Pass"</formula>
    </cfRule>
    <cfRule type="expression" dxfId="363" priority="24">
      <formula>I12="Fail"</formula>
    </cfRule>
  </conditionalFormatting>
  <conditionalFormatting sqref="J12">
    <cfRule type="expression" dxfId="362" priority="19">
      <formula>J12="Medium"</formula>
    </cfRule>
    <cfRule type="expression" dxfId="361" priority="20">
      <formula>J12="Low"</formula>
    </cfRule>
    <cfRule type="expression" dxfId="360" priority="21">
      <formula>J12="High"</formula>
    </cfRule>
  </conditionalFormatting>
  <conditionalFormatting sqref="I13">
    <cfRule type="expression" dxfId="359" priority="16">
      <formula>I13="Untested"</formula>
    </cfRule>
    <cfRule type="expression" dxfId="358" priority="17">
      <formula>I13="Pass"</formula>
    </cfRule>
    <cfRule type="expression" dxfId="357" priority="18">
      <formula>I13="Fail"</formula>
    </cfRule>
  </conditionalFormatting>
  <conditionalFormatting sqref="J13">
    <cfRule type="expression" dxfId="356" priority="13">
      <formula>J13="Medium"</formula>
    </cfRule>
    <cfRule type="expression" dxfId="355" priority="14">
      <formula>J13="Low"</formula>
    </cfRule>
    <cfRule type="expression" dxfId="354" priority="15">
      <formula>J13="High"</formula>
    </cfRule>
  </conditionalFormatting>
  <conditionalFormatting sqref="I14">
    <cfRule type="expression" dxfId="353" priority="10">
      <formula>I14="Untested"</formula>
    </cfRule>
    <cfRule type="expression" dxfId="352" priority="11">
      <formula>I14="Pass"</formula>
    </cfRule>
    <cfRule type="expression" dxfId="351" priority="12">
      <formula>I14="Fail"</formula>
    </cfRule>
  </conditionalFormatting>
  <conditionalFormatting sqref="J14">
    <cfRule type="expression" dxfId="350" priority="7">
      <formula>J14="Medium"</formula>
    </cfRule>
    <cfRule type="expression" dxfId="349" priority="8">
      <formula>J14="Low"</formula>
    </cfRule>
    <cfRule type="expression" dxfId="348" priority="9">
      <formula>J14="High"</formula>
    </cfRule>
  </conditionalFormatting>
  <conditionalFormatting sqref="J15">
    <cfRule type="expression" dxfId="347" priority="4">
      <formula>J15="Medium"</formula>
    </cfRule>
    <cfRule type="expression" dxfId="346" priority="5">
      <formula>J15="Low"</formula>
    </cfRule>
    <cfRule type="expression" dxfId="345" priority="6">
      <formula>J15="High"</formula>
    </cfRule>
  </conditionalFormatting>
  <conditionalFormatting sqref="I15">
    <cfRule type="expression" dxfId="344" priority="1">
      <formula>I15="Untested"</formula>
    </cfRule>
    <cfRule type="expression" dxfId="343" priority="2">
      <formula>I15="Pass"</formula>
    </cfRule>
    <cfRule type="expression" dxfId="342" priority="3">
      <formula>I15="Fail"</formula>
    </cfRule>
  </conditionalFormatting>
  <dataValidations count="2">
    <dataValidation allowBlank="1" showInputMessage="1" showErrorMessage="1" promptTitle="ket-qua1" sqref="I5 I1:I2" xr:uid="{00000000-0002-0000-0700-000000000000}"/>
    <dataValidation type="list" allowBlank="1" showInputMessage="1" showErrorMessage="1" sqref="J2" xr:uid="{00000000-0002-0000-07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2000000}">
          <x14:formula1>
            <xm:f>Config!$B$1:$B$3</xm:f>
          </x14:formula1>
          <xm:sqref>J7:J15</xm:sqref>
        </x14:dataValidation>
        <x14:dataValidation type="list" allowBlank="1" showInputMessage="1" showErrorMessage="1" xr:uid="{00000000-0002-0000-0700-000003000000}">
          <x14:formula1>
            <xm:f>Config!$A$1:$A$4</xm:f>
          </x14:formula1>
          <xm:sqref>J5 J16:J1048576 I7:I15</xm:sqref>
        </x14:dataValidation>
        <x14:dataValidation type="list" allowBlank="1" showInputMessage="1" showErrorMessage="1" xr:uid="{00000000-0002-0000-0700-000004000000}">
          <x14:formula1>
            <xm:f>'/Users/dungnguyen/Desktop/TestCase/\Users\dungnguyen\Library\Containers\com.microsoft.Excel\Data\Documents\C:\Users\YenLT\Desktop\SWP\Final report rè\[Testcase_function-OnlineTickets.xlsx]Config'!#REF!</xm:f>
          </x14:formula1>
          <xm:sqref>J1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8"/>
  <sheetViews>
    <sheetView zoomScaleNormal="100" workbookViewId="0"/>
  </sheetViews>
  <sheetFormatPr baseColWidth="10" defaultColWidth="8.83203125" defaultRowHeight="15"/>
  <cols>
    <col min="1" max="1" width="8.83203125" style="56" bestFit="1" customWidth="1"/>
    <col min="2" max="2" width="13.6640625" style="56" bestFit="1" customWidth="1"/>
    <col min="3" max="3" width="35.33203125" style="49" customWidth="1"/>
    <col min="4" max="4" width="43.5" style="56" customWidth="1"/>
    <col min="5" max="5" width="33.5" style="53" customWidth="1"/>
    <col min="6" max="6" width="29.6640625" style="54" customWidth="1"/>
    <col min="7" max="7" width="27.83203125" style="49" customWidth="1"/>
    <col min="8" max="8" width="26.6640625" style="56" bestFit="1" customWidth="1"/>
    <col min="9" max="9" width="27.5" style="56" customWidth="1"/>
    <col min="10" max="10" width="11.6640625" style="56" bestFit="1" customWidth="1"/>
    <col min="11" max="11" width="12.5" style="56" bestFit="1" customWidth="1"/>
    <col min="12" max="12" width="13.5" style="56" bestFit="1" customWidth="1"/>
    <col min="13" max="13" width="10.83203125" style="56" customWidth="1"/>
    <col min="14" max="16384" width="8.83203125" style="56"/>
  </cols>
  <sheetData>
    <row r="1" spans="1:15" s="55" customFormat="1">
      <c r="B1" s="63" t="s">
        <v>6</v>
      </c>
      <c r="C1" s="64" t="s">
        <v>321</v>
      </c>
      <c r="D1" s="112"/>
      <c r="E1" s="112"/>
      <c r="F1" s="112"/>
      <c r="G1" s="112"/>
      <c r="H1" s="112"/>
      <c r="I1" s="112"/>
      <c r="J1" s="112"/>
      <c r="K1" s="112"/>
      <c r="L1" s="112"/>
      <c r="M1" s="81"/>
      <c r="N1" s="66"/>
      <c r="O1" s="67"/>
    </row>
    <row r="2" spans="1:15" s="55" customFormat="1" ht="29">
      <c r="B2" s="63" t="s">
        <v>7</v>
      </c>
      <c r="C2" s="68"/>
      <c r="D2" s="113"/>
      <c r="E2" s="113"/>
      <c r="F2" s="113"/>
      <c r="G2" s="113"/>
      <c r="H2" s="113"/>
      <c r="I2" s="113"/>
      <c r="J2" s="113"/>
      <c r="K2" s="113"/>
      <c r="L2" s="112"/>
      <c r="M2" s="81"/>
      <c r="N2" s="66"/>
      <c r="O2" s="67"/>
    </row>
    <row r="3" spans="1:15" s="55" customFormat="1">
      <c r="B3" s="69" t="s">
        <v>8</v>
      </c>
      <c r="C3" s="70"/>
      <c r="D3" s="114"/>
      <c r="E3" s="69" t="s">
        <v>9</v>
      </c>
      <c r="F3" s="115"/>
      <c r="G3" s="71" t="s">
        <v>18</v>
      </c>
      <c r="H3" s="117"/>
      <c r="I3" s="69" t="s">
        <v>10</v>
      </c>
      <c r="J3" s="72"/>
      <c r="K3" s="69" t="s">
        <v>34</v>
      </c>
      <c r="L3" s="69" t="s">
        <v>35</v>
      </c>
      <c r="M3" s="31" t="s">
        <v>36</v>
      </c>
      <c r="N3" s="69"/>
      <c r="O3" s="67"/>
    </row>
    <row r="4" spans="1:15" s="55" customFormat="1">
      <c r="B4" s="73">
        <f>COUNTIF(I7:I49,"Pass")</f>
        <v>2</v>
      </c>
      <c r="C4" s="74"/>
      <c r="D4" s="114"/>
      <c r="E4" s="73">
        <f>COUNTIF(I9:I49,"Fail")</f>
        <v>0</v>
      </c>
      <c r="F4" s="116"/>
      <c r="G4" s="75">
        <f>COUNTIF(I9:I49,"Untested")</f>
        <v>0</v>
      </c>
      <c r="H4" s="118"/>
      <c r="I4" s="69">
        <f>(B4+E4+G4)</f>
        <v>2</v>
      </c>
      <c r="J4" s="76"/>
      <c r="K4" s="69">
        <f>COUNTIF(J9:J49,"High")</f>
        <v>0</v>
      </c>
      <c r="L4" s="69">
        <f>COUNTIF(J9:J49,"Medium")</f>
        <v>0</v>
      </c>
      <c r="M4" s="31">
        <f>COUNTIF(J9:J49,"Low")</f>
        <v>0</v>
      </c>
      <c r="N4" s="31"/>
      <c r="O4" s="67"/>
    </row>
    <row r="5" spans="1:15">
      <c r="B5" s="46"/>
      <c r="C5" s="47"/>
      <c r="D5" s="46"/>
      <c r="E5" s="52"/>
      <c r="F5" s="52"/>
      <c r="G5" s="47"/>
      <c r="H5" s="46"/>
      <c r="I5" s="46"/>
      <c r="J5" s="46"/>
      <c r="K5" s="46"/>
      <c r="L5" s="48"/>
    </row>
    <row r="6" spans="1:15" ht="16">
      <c r="A6" s="14" t="s">
        <v>11</v>
      </c>
      <c r="B6" s="14" t="s">
        <v>43</v>
      </c>
      <c r="C6" s="43" t="s">
        <v>40</v>
      </c>
      <c r="D6" s="15" t="s">
        <v>41</v>
      </c>
      <c r="E6" s="15" t="s">
        <v>42</v>
      </c>
      <c r="F6" s="14" t="s">
        <v>12</v>
      </c>
      <c r="G6" s="44" t="s">
        <v>13</v>
      </c>
      <c r="H6" s="15" t="s">
        <v>14</v>
      </c>
      <c r="I6" s="15" t="s">
        <v>15</v>
      </c>
      <c r="J6" s="15" t="s">
        <v>33</v>
      </c>
      <c r="K6" s="15" t="s">
        <v>16</v>
      </c>
      <c r="L6" s="15" t="s">
        <v>17</v>
      </c>
      <c r="M6" s="15" t="s">
        <v>37</v>
      </c>
      <c r="N6" s="15" t="s">
        <v>38</v>
      </c>
    </row>
    <row r="7" spans="1:15" ht="150" customHeight="1">
      <c r="A7" s="57">
        <v>1</v>
      </c>
      <c r="B7" s="50" t="s">
        <v>45</v>
      </c>
      <c r="C7" s="62" t="s">
        <v>319</v>
      </c>
      <c r="D7" s="50" t="s">
        <v>316</v>
      </c>
      <c r="E7" s="50" t="s">
        <v>51</v>
      </c>
      <c r="F7" s="51"/>
      <c r="G7" s="50" t="s">
        <v>317</v>
      </c>
      <c r="H7" s="58"/>
      <c r="I7" s="59" t="s">
        <v>8</v>
      </c>
      <c r="J7" s="59" t="s">
        <v>34</v>
      </c>
      <c r="K7" s="60"/>
      <c r="L7" s="58"/>
      <c r="M7" s="61" t="s">
        <v>434</v>
      </c>
      <c r="N7" s="80" t="s">
        <v>433</v>
      </c>
    </row>
    <row r="8" spans="1:15" ht="108" customHeight="1">
      <c r="A8" s="57">
        <v>2</v>
      </c>
      <c r="B8" s="50" t="s">
        <v>44</v>
      </c>
      <c r="C8" s="62" t="s">
        <v>318</v>
      </c>
      <c r="D8" s="50" t="s">
        <v>316</v>
      </c>
      <c r="E8" s="50" t="s">
        <v>51</v>
      </c>
      <c r="F8" s="51"/>
      <c r="G8" s="50" t="s">
        <v>320</v>
      </c>
      <c r="H8" s="58"/>
      <c r="I8" s="59" t="s">
        <v>8</v>
      </c>
      <c r="J8" s="59" t="s">
        <v>34</v>
      </c>
      <c r="K8" s="60"/>
      <c r="L8" s="58"/>
      <c r="M8" s="61" t="s">
        <v>434</v>
      </c>
      <c r="N8" s="80" t="s">
        <v>433</v>
      </c>
    </row>
  </sheetData>
  <autoFilter ref="B6:B8" xr:uid="{00000000-0009-0000-0000-000008000000}"/>
  <mergeCells count="5">
    <mergeCell ref="D1:L1"/>
    <mergeCell ref="D2:L2"/>
    <mergeCell ref="D3:D4"/>
    <mergeCell ref="F3:F4"/>
    <mergeCell ref="H3:H4"/>
  </mergeCells>
  <conditionalFormatting sqref="J7">
    <cfRule type="expression" dxfId="341" priority="10">
      <formula>J7="Medium"</formula>
    </cfRule>
    <cfRule type="expression" dxfId="340" priority="11">
      <formula>J7="Low"</formula>
    </cfRule>
    <cfRule type="expression" dxfId="339" priority="12">
      <formula>J7="High"</formula>
    </cfRule>
  </conditionalFormatting>
  <conditionalFormatting sqref="I7">
    <cfRule type="expression" dxfId="338" priority="7">
      <formula>I7="Untested"</formula>
    </cfRule>
    <cfRule type="expression" dxfId="337" priority="8">
      <formula>I7="Pass"</formula>
    </cfRule>
    <cfRule type="expression" dxfId="336" priority="9">
      <formula>I7="Fail"</formula>
    </cfRule>
  </conditionalFormatting>
  <conditionalFormatting sqref="J8">
    <cfRule type="expression" dxfId="335" priority="4">
      <formula>J8="Medium"</formula>
    </cfRule>
    <cfRule type="expression" dxfId="334" priority="5">
      <formula>J8="Low"</formula>
    </cfRule>
    <cfRule type="expression" dxfId="333" priority="6">
      <formula>J8="High"</formula>
    </cfRule>
  </conditionalFormatting>
  <conditionalFormatting sqref="I8">
    <cfRule type="expression" dxfId="332" priority="1">
      <formula>I8="Untested"</formula>
    </cfRule>
    <cfRule type="expression" dxfId="331" priority="2">
      <formula>I8="Pass"</formula>
    </cfRule>
    <cfRule type="expression" dxfId="330" priority="3">
      <formula>I8="Fail"</formula>
    </cfRule>
  </conditionalFormatting>
  <dataValidations count="2">
    <dataValidation type="list" allowBlank="1" showInputMessage="1" showErrorMessage="1" sqref="J2" xr:uid="{00000000-0002-0000-0800-000000000000}">
      <formula1>#REF!</formula1>
    </dataValidation>
    <dataValidation allowBlank="1" showInputMessage="1" showErrorMessage="1" promptTitle="ket-qua1" sqref="I5 I1:I2" xr:uid="{00000000-0002-0000-08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2000000}">
          <x14:formula1>
            <xm:f>'/Users/dungnguyen/Desktop/TestCase/\Users\dungnguyen\Library\Containers\com.microsoft.Excel\Data\Documents\C:\Users\YenLT\Desktop\SWP\Final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800-000003000000}">
          <x14:formula1>
            <xm:f>Config!$A$1:$A$4</xm:f>
          </x14:formula1>
          <xm:sqref>J5 J9:J1048576 I7:I8</xm:sqref>
        </x14:dataValidation>
        <x14:dataValidation type="list" allowBlank="1" showInputMessage="1" showErrorMessage="1" xr:uid="{00000000-0002-0000-0800-000004000000}">
          <x14:formula1>
            <xm:f>Config!$B$1:$B$3</xm:f>
          </x14:formula1>
          <xm:sqref>J7:J8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Cover</vt:lpstr>
      <vt:lpstr>Config</vt:lpstr>
      <vt:lpstr>Test_Report</vt:lpstr>
      <vt:lpstr>Add Post</vt:lpstr>
      <vt:lpstr>Edit post</vt:lpstr>
      <vt:lpstr>Manage booking</vt:lpstr>
      <vt:lpstr>Edit guider profile</vt:lpstr>
      <vt:lpstr>Change password</vt:lpstr>
      <vt:lpstr>Show income</vt:lpstr>
      <vt:lpstr>Forgot password</vt:lpstr>
      <vt:lpstr>Search</vt:lpstr>
      <vt:lpstr>View</vt:lpstr>
      <vt:lpstr>View detail of one post</vt:lpstr>
      <vt:lpstr>View list of post of guider</vt:lpstr>
      <vt:lpstr>View list of post of category</vt:lpstr>
      <vt:lpstr>Log in</vt:lpstr>
      <vt:lpstr>Log out</vt:lpstr>
      <vt:lpstr>Chat with traveler</vt:lpstr>
      <vt:lpstr>Receive Notification</vt:lpstr>
    </vt:vector>
  </TitlesOfParts>
  <Company>setacinq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tunt</dc:creator>
  <cp:lastModifiedBy>Microsoft Office User</cp:lastModifiedBy>
  <dcterms:created xsi:type="dcterms:W3CDTF">2011-06-29T01:40:00Z</dcterms:created>
  <dcterms:modified xsi:type="dcterms:W3CDTF">2019-12-18T16:19:50Z</dcterms:modified>
</cp:coreProperties>
</file>