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defaultThemeVersion="124226"/>
  <mc:AlternateContent xmlns:mc="http://schemas.openxmlformats.org/markup-compatibility/2006">
    <mc:Choice Requires="x15">
      <x15ac:absPath xmlns:x15ac="http://schemas.microsoft.com/office/spreadsheetml/2010/11/ac" url="/Users/dungnguyen/Desktop/TestCase/"/>
    </mc:Choice>
  </mc:AlternateContent>
  <xr:revisionPtr revIDLastSave="0" documentId="13_ncr:1_{61B8CF8F-086B-9544-959E-7B8808363174}" xr6:coauthVersionLast="36" xr6:coauthVersionMax="36" xr10:uidLastSave="{00000000-0000-0000-0000-000000000000}"/>
  <bookViews>
    <workbookView xWindow="0" yWindow="460" windowWidth="28580" windowHeight="16240" tabRatio="975" firstSheet="5" activeTab="15" xr2:uid="{00000000-000D-0000-FFFF-FFFF00000000}"/>
  </bookViews>
  <sheets>
    <sheet name="Cover" sheetId="1" r:id="rId1"/>
    <sheet name="Config" sheetId="3" state="hidden" r:id="rId2"/>
    <sheet name="Test_Report" sheetId="15" r:id="rId3"/>
    <sheet name="Edit profile" sheetId="51" r:id="rId4"/>
    <sheet name="Chat with guider" sheetId="50" r:id="rId5"/>
    <sheet name="Book a trip" sheetId="52" r:id="rId6"/>
    <sheet name="Make payment" sheetId="53" r:id="rId7"/>
    <sheet name="Review and rate after trip" sheetId="56" r:id="rId8"/>
    <sheet name="Save favorite post" sheetId="57" r:id="rId9"/>
    <sheet name="Log in" sheetId="58" r:id="rId10"/>
    <sheet name="Log out" sheetId="59" r:id="rId11"/>
    <sheet name="Change password" sheetId="60" r:id="rId12"/>
    <sheet name="Forgot password" sheetId="61" r:id="rId13"/>
    <sheet name="View" sheetId="62" r:id="rId14"/>
    <sheet name="View detail of one post" sheetId="63" r:id="rId15"/>
    <sheet name="View list of post of guider" sheetId="64" r:id="rId16"/>
    <sheet name="View list of post of category" sheetId="65" r:id="rId17"/>
    <sheet name="Manage booking" sheetId="66" r:id="rId18"/>
  </sheets>
  <externalReferences>
    <externalReference r:id="rId19"/>
    <externalReference r:id="rId20"/>
    <externalReference r:id="rId21"/>
    <externalReference r:id="rId22"/>
    <externalReference r:id="rId23"/>
    <externalReference r:id="rId24"/>
    <externalReference r:id="rId25"/>
    <externalReference r:id="rId26"/>
  </externalReferences>
  <definedNames>
    <definedName name="_xlnm._FilterDatabase" localSheetId="4" hidden="1">'Chat with guider'!$B$6:$B$7</definedName>
    <definedName name="_xlnm._FilterDatabase" localSheetId="3" hidden="1">'Edit profile'!$B$6:$B$8</definedName>
    <definedName name="_xlnm._FilterDatabase" localSheetId="17" hidden="1">'Manage booking'!$B$6:$B$14</definedName>
    <definedName name="_xlnm._FilterDatabase" localSheetId="13" hidden="1">View!$B$6:$B$14</definedName>
  </definedNames>
  <calcPr calcId="181029"/>
</workbook>
</file>

<file path=xl/calcChain.xml><?xml version="1.0" encoding="utf-8"?>
<calcChain xmlns="http://schemas.openxmlformats.org/spreadsheetml/2006/main">
  <c r="G18" i="15" l="1"/>
  <c r="F18" i="15"/>
  <c r="E20" i="15"/>
  <c r="E16" i="15"/>
  <c r="D18" i="15"/>
  <c r="C20" i="15"/>
  <c r="C19" i="15"/>
  <c r="C18" i="15"/>
  <c r="C17" i="15"/>
  <c r="C16" i="15"/>
  <c r="C15" i="15"/>
  <c r="C10" i="15"/>
  <c r="C6" i="15"/>
  <c r="C8" i="15"/>
  <c r="C9" i="15"/>
  <c r="C14" i="15"/>
  <c r="C13" i="15"/>
  <c r="C12" i="15"/>
  <c r="C11" i="15"/>
  <c r="M4" i="66"/>
  <c r="L4" i="66"/>
  <c r="K4" i="66"/>
  <c r="G4" i="66"/>
  <c r="F20" i="15" s="1"/>
  <c r="E4" i="66"/>
  <c r="B4" i="66"/>
  <c r="D20" i="15" s="1"/>
  <c r="M4" i="65"/>
  <c r="L4" i="65"/>
  <c r="K4" i="65"/>
  <c r="G4" i="65"/>
  <c r="F19" i="15" s="1"/>
  <c r="E4" i="65"/>
  <c r="E19" i="15" s="1"/>
  <c r="B4" i="65"/>
  <c r="D19" i="15" s="1"/>
  <c r="M4" i="64"/>
  <c r="L4" i="64"/>
  <c r="K4" i="64"/>
  <c r="G4" i="64"/>
  <c r="E4" i="64"/>
  <c r="E18" i="15" s="1"/>
  <c r="B4" i="64"/>
  <c r="I4" i="64" s="1"/>
  <c r="M4" i="63"/>
  <c r="L4" i="63"/>
  <c r="K4" i="63"/>
  <c r="G4" i="63"/>
  <c r="F17" i="15" s="1"/>
  <c r="E4" i="63"/>
  <c r="E17" i="15" s="1"/>
  <c r="B4" i="63"/>
  <c r="M4" i="62"/>
  <c r="L4" i="62"/>
  <c r="K4" i="62"/>
  <c r="G4" i="62"/>
  <c r="F16" i="15" s="1"/>
  <c r="E4" i="62"/>
  <c r="B4" i="62"/>
  <c r="I4" i="62" s="1"/>
  <c r="G16" i="15" s="1"/>
  <c r="D16" i="15" l="1"/>
  <c r="I4" i="63"/>
  <c r="G17" i="15" s="1"/>
  <c r="I4" i="65"/>
  <c r="G19" i="15" s="1"/>
  <c r="D17" i="15"/>
  <c r="I4" i="66"/>
  <c r="G20" i="15" s="1"/>
  <c r="M4" i="61" l="1"/>
  <c r="L4" i="61"/>
  <c r="K4" i="61"/>
  <c r="G4" i="61"/>
  <c r="F15" i="15" s="1"/>
  <c r="E4" i="61"/>
  <c r="E15" i="15" s="1"/>
  <c r="B4" i="61"/>
  <c r="M4" i="60"/>
  <c r="L4" i="60"/>
  <c r="K4" i="60"/>
  <c r="G4" i="60"/>
  <c r="F14" i="15" s="1"/>
  <c r="E4" i="60"/>
  <c r="E14" i="15" s="1"/>
  <c r="B4" i="60"/>
  <c r="D14" i="15" s="1"/>
  <c r="M4" i="59"/>
  <c r="L4" i="59"/>
  <c r="K4" i="59"/>
  <c r="G4" i="59"/>
  <c r="F13" i="15" s="1"/>
  <c r="E4" i="59"/>
  <c r="E13" i="15" s="1"/>
  <c r="B4" i="59"/>
  <c r="M4" i="58"/>
  <c r="L4" i="58"/>
  <c r="K4" i="58"/>
  <c r="G4" i="58"/>
  <c r="F12" i="15" s="1"/>
  <c r="E4" i="58"/>
  <c r="E12" i="15" s="1"/>
  <c r="B4" i="58"/>
  <c r="D12" i="15" s="1"/>
  <c r="I4" i="59" l="1"/>
  <c r="G13" i="15" s="1"/>
  <c r="D13" i="15"/>
  <c r="I4" i="61"/>
  <c r="G15" i="15" s="1"/>
  <c r="D15" i="15"/>
  <c r="I4" i="60"/>
  <c r="G14" i="15" s="1"/>
  <c r="I4" i="58"/>
  <c r="G12" i="15" s="1"/>
  <c r="M4" i="57"/>
  <c r="L4" i="57"/>
  <c r="K4" i="57"/>
  <c r="G4" i="57"/>
  <c r="F11" i="15" s="1"/>
  <c r="E4" i="57"/>
  <c r="E11" i="15" s="1"/>
  <c r="B4" i="57"/>
  <c r="D11" i="15" s="1"/>
  <c r="M4" i="56"/>
  <c r="L4" i="56"/>
  <c r="K4" i="56"/>
  <c r="G4" i="56"/>
  <c r="F10" i="15" s="1"/>
  <c r="E4" i="56"/>
  <c r="E10" i="15" s="1"/>
  <c r="B4" i="56"/>
  <c r="D10" i="15" s="1"/>
  <c r="I4" i="57" l="1"/>
  <c r="G11" i="15" s="1"/>
  <c r="I4" i="56"/>
  <c r="G10" i="15" s="1"/>
  <c r="M4" i="53"/>
  <c r="L4" i="53"/>
  <c r="K4" i="53"/>
  <c r="G4" i="53"/>
  <c r="F9" i="15" s="1"/>
  <c r="E4" i="53"/>
  <c r="E9" i="15" s="1"/>
  <c r="B4" i="53"/>
  <c r="D9" i="15" s="1"/>
  <c r="M4" i="52"/>
  <c r="L4" i="52"/>
  <c r="K4" i="52"/>
  <c r="G4" i="52"/>
  <c r="F8" i="15" s="1"/>
  <c r="E4" i="52"/>
  <c r="E8" i="15" s="1"/>
  <c r="B4" i="52"/>
  <c r="D8" i="15" s="1"/>
  <c r="B4" i="51"/>
  <c r="D6" i="15" s="1"/>
  <c r="I4" i="52" l="1"/>
  <c r="G8" i="15" s="1"/>
  <c r="I4" i="53"/>
  <c r="G9" i="15" s="1"/>
  <c r="L4" i="51"/>
  <c r="L4" i="50"/>
  <c r="B4" i="50"/>
  <c r="D7" i="15" s="1"/>
  <c r="D21" i="15" s="1"/>
  <c r="C7" i="15" l="1"/>
  <c r="M4" i="51"/>
  <c r="K4" i="51"/>
  <c r="G4" i="51"/>
  <c r="F6" i="15" s="1"/>
  <c r="E4" i="51"/>
  <c r="E6" i="15" s="1"/>
  <c r="I4" i="51" l="1"/>
  <c r="G6" i="15" s="1"/>
  <c r="M4" i="50"/>
  <c r="K4" i="50"/>
  <c r="G4" i="50"/>
  <c r="F7" i="15" s="1"/>
  <c r="F21" i="15" s="1"/>
  <c r="E4" i="50"/>
  <c r="G21" i="15" l="1"/>
  <c r="E21" i="15"/>
  <c r="E7" i="15"/>
  <c r="I4" i="50"/>
  <c r="G7" i="15" s="1"/>
  <c r="D2" i="15" l="1"/>
  <c r="D3" i="15"/>
</calcChain>
</file>

<file path=xl/sharedStrings.xml><?xml version="1.0" encoding="utf-8"?>
<sst xmlns="http://schemas.openxmlformats.org/spreadsheetml/2006/main" count="1520" uniqueCount="369">
  <si>
    <t>Revision History</t>
    <phoneticPr fontId="0"/>
  </si>
  <si>
    <t>Date</t>
  </si>
  <si>
    <t>Version</t>
  </si>
  <si>
    <t>Description</t>
  </si>
  <si>
    <t>Creater</t>
  </si>
  <si>
    <t>Add</t>
  </si>
  <si>
    <t>Module Code</t>
  </si>
  <si>
    <t>Test Requirement</t>
  </si>
  <si>
    <t>Pass</t>
  </si>
  <si>
    <t>Fail</t>
  </si>
  <si>
    <t>Number of test case</t>
  </si>
  <si>
    <t>No</t>
  </si>
  <si>
    <t>TestData</t>
  </si>
  <si>
    <t>Expected Results</t>
  </si>
  <si>
    <t>Actual Results</t>
  </si>
  <si>
    <t>Result</t>
  </si>
  <si>
    <t>Note</t>
  </si>
  <si>
    <t>Img</t>
  </si>
  <si>
    <t>Untested</t>
  </si>
  <si>
    <t xml:space="preserve">Test Report </t>
  </si>
  <si>
    <t>Project Name</t>
  </si>
  <si>
    <t>Creator</t>
  </si>
  <si>
    <t>Project Code</t>
  </si>
  <si>
    <t>Reviewer/Approver</t>
  </si>
  <si>
    <t>Document Code</t>
  </si>
  <si>
    <t>Issue Date</t>
  </si>
  <si>
    <t>Notes</t>
  </si>
  <si>
    <t>Module code</t>
  </si>
  <si>
    <t>Number of  test cases</t>
  </si>
  <si>
    <t xml:space="preserve">Tổng </t>
  </si>
  <si>
    <t>Test coverage</t>
  </si>
  <si>
    <t>%</t>
  </si>
  <si>
    <t>Test successful coverage</t>
  </si>
  <si>
    <t>Priority</t>
  </si>
  <si>
    <t>High</t>
  </si>
  <si>
    <t>Medium</t>
  </si>
  <si>
    <t>Low</t>
  </si>
  <si>
    <t>Date1</t>
  </si>
  <si>
    <t>Tester1</t>
  </si>
  <si>
    <t>Fix</t>
  </si>
  <si>
    <t>Test case description</t>
  </si>
  <si>
    <t>Steps</t>
  </si>
  <si>
    <t>Pre-condition</t>
  </si>
  <si>
    <t>Test Type</t>
  </si>
  <si>
    <t>UI test</t>
  </si>
  <si>
    <t>DangNG</t>
  </si>
  <si>
    <t>Function test</t>
  </si>
  <si>
    <t>Error message "Phone must be digits and have 10-11 digits" is showed</t>
  </si>
  <si>
    <t>Check display "Description" field with empty</t>
  </si>
  <si>
    <t>Error message "Introduce yourself a bit" is showed</t>
  </si>
  <si>
    <t>Check display "Your slogan" field with empty</t>
  </si>
  <si>
    <t>Error message "A good slogan will make you cool" is showed</t>
  </si>
  <si>
    <t>Update profile traveler</t>
  </si>
  <si>
    <t>1. Input all information in the profile of traveler
2. Click "Save your profile"</t>
  </si>
  <si>
    <t>1. A popup "Update success!!" is showed in the middle of screen
2. The page is reloaded and all traveler information is showed in the fields according to the update information</t>
  </si>
  <si>
    <t>Edit profile</t>
  </si>
  <si>
    <t>Check display chat box</t>
  </si>
  <si>
    <t>1. Traveler enter booking page
2. Traveler input message into chat type box
3. Traveler click button "Send"</t>
  </si>
  <si>
    <t>The chat message appear on the chat box</t>
  </si>
  <si>
    <t>Chat with guider</t>
  </si>
  <si>
    <t>1. Traveler enter booking page
2. Traveler input message into chat type box
3. Traveler click button "Send"
4. Guider input message into chat type box
5. Guider click button "Send"</t>
  </si>
  <si>
    <t>Both the chat message of  appear on the chat box on real time</t>
  </si>
  <si>
    <t>Book a trip</t>
  </si>
  <si>
    <t>1. Traveler pick start date
2. Traveler pick start time</t>
  </si>
  <si>
    <t>The message "Last tour ended at a very long time ago" is showed</t>
  </si>
  <si>
    <t>Traveler pick start date and time</t>
  </si>
  <si>
    <t>The message "Last tour ended at" with the end date and time of last guider tour is showed</t>
  </si>
  <si>
    <t>"Time End" will be calculated automatically</t>
  </si>
  <si>
    <t>Traveler pick number of adult and children</t>
  </si>
  <si>
    <t>The total number of adult and children will be updated</t>
  </si>
  <si>
    <t>1. Traveler pick number of adult
2. Traveler pick number of children</t>
  </si>
  <si>
    <t>The amount will be calculated automatically</t>
  </si>
  <si>
    <t>Booking trip</t>
  </si>
  <si>
    <t>Popup "Booking Success" is showed at the middle of the screen</t>
  </si>
  <si>
    <t>1. Traveler pick start date
2. Traveler pick start time
3. Traveler pick number of adult
4. Traveler pick number of children
5. Traveler click button "Book now"</t>
  </si>
  <si>
    <t>Booking trip with other tour already ongoing at the booking time</t>
  </si>
  <si>
    <t>Guider already accepted another tour at the hour booking</t>
  </si>
  <si>
    <t>Popup "The time your choose have been booked by someone else, please reload and pick another time" is showed at the middle of the screen</t>
  </si>
  <si>
    <t>Make payment</t>
  </si>
  <si>
    <t>Check display radio button "Paypal"</t>
  </si>
  <si>
    <t>The paypal radio button does not appear</t>
  </si>
  <si>
    <t>The paypal radio button appear</t>
  </si>
  <si>
    <t>1. Traveler do not tick on "I agree with agguments" checkbox</t>
  </si>
  <si>
    <t>1. Traveler tick on "I agree with agguments" checkbox</t>
  </si>
  <si>
    <t>1. Traveler tick on "I agree with agguments" checkbox
2. Traveler click on radio button paypal</t>
  </si>
  <si>
    <t>Redirect traveler to paypal system for payment</t>
  </si>
  <si>
    <t>Review and rate after trip</t>
  </si>
  <si>
    <t>Save favorite post</t>
  </si>
  <si>
    <t>Check display "Review" on table</t>
  </si>
  <si>
    <t>Display button "Review"</t>
  </si>
  <si>
    <t>Check function button "Review"</t>
  </si>
  <si>
    <t>Display form reivew</t>
  </si>
  <si>
    <t>Check display Area text fill review</t>
  </si>
  <si>
    <t>Check display start of review</t>
  </si>
  <si>
    <t>Check display button "Add comment"</t>
  </si>
  <si>
    <t xml:space="preserve">Check display button "Close" </t>
  </si>
  <si>
    <t>Check function Add comment</t>
  </si>
  <si>
    <t>I have a wonderful time</t>
  </si>
  <si>
    <t>Check function button "Close"</t>
  </si>
  <si>
    <t>Display area text fill review</t>
  </si>
  <si>
    <t>Display star of review</t>
  </si>
  <si>
    <t>Display button "Add comment"</t>
  </si>
  <si>
    <t xml:space="preserve">Display button "Close" </t>
  </si>
  <si>
    <t>Save review on website and display popup "Thank you"</t>
  </si>
  <si>
    <t>Clode the form review</t>
  </si>
  <si>
    <t>1. Click on any post</t>
  </si>
  <si>
    <t>Check display icon Heart behind video of post</t>
  </si>
  <si>
    <t>Check function Save favorite</t>
  </si>
  <si>
    <t>1. Click on any post
2. Click on icon Heart</t>
  </si>
  <si>
    <t>Display icon Heart behind video of post</t>
  </si>
  <si>
    <t xml:space="preserve">Save post on Favorite Post Page an icon change color ink </t>
  </si>
  <si>
    <t>Log in</t>
  </si>
  <si>
    <t>Check display form log in at Home Page</t>
  </si>
  <si>
    <t>1. User open web
2. Click on button [Log in]</t>
  </si>
  <si>
    <t>2. form login display at the middle of screen</t>
  </si>
  <si>
    <t>Check display checkbox [Traveler, Guider] on form log in</t>
  </si>
  <si>
    <t>2. Checkbox [Traveler, Guider] display at the middle of form log in</t>
  </si>
  <si>
    <t>Check display textbox [Username] on form log in</t>
  </si>
  <si>
    <t>2. Textbox [Username] display under checkbox [Traveler, Guider]</t>
  </si>
  <si>
    <t>Check display textbox [Password] on form login</t>
  </si>
  <si>
    <t>2. Textbox [Password] display under textbox [Username]</t>
  </si>
  <si>
    <t>Check display label [Forgot password]</t>
  </si>
  <si>
    <t>2. Label [Forgot password] display under textbox [Password]</t>
  </si>
  <si>
    <t>Check display button [Join Withlocals]</t>
  </si>
  <si>
    <t>2. Button [Join Withlocals] display under textbox [Password]</t>
  </si>
  <si>
    <t>Check display when textbox [User name] is empty</t>
  </si>
  <si>
    <t>1. User open web
2. Click on button [Sign up]                                          
3. Click on button [Join Withlocals]</t>
  </si>
  <si>
    <t>3. Display [Username is empty, input your user name] under textbox [User name]</t>
  </si>
  <si>
    <t>Check display when textbox [Password] is empty</t>
  </si>
  <si>
    <t>3. Display [Password consists of 8 character or more] under textbox [Password]</t>
  </si>
  <si>
    <t>Check display when username or password wrong</t>
  </si>
  <si>
    <t>3. Display [This account name already existed ] under textbox [Username]</t>
  </si>
  <si>
    <t>Check display when sign up success</t>
  </si>
  <si>
    <t>3. Log in website and display Home Page</t>
  </si>
  <si>
    <t>Check display when click on label [Forgot password]</t>
  </si>
  <si>
    <t>1. User open web
2. Click on button [Sign up]                                          
3. Click on label [Forgot password]</t>
  </si>
  <si>
    <t>3. Display form [Forgot password] and form login hide</t>
  </si>
  <si>
    <t>Log out</t>
  </si>
  <si>
    <t>Check display avatar menu</t>
  </si>
  <si>
    <t xml:space="preserve">1. User open web
</t>
  </si>
  <si>
    <t>1. Display Avatar menu</t>
  </si>
  <si>
    <t xml:space="preserve">Check display item "Log out" on avatar menu </t>
  </si>
  <si>
    <t>1. User open web
2. Click on Avatar Menu</t>
  </si>
  <si>
    <t xml:space="preserve">1. Display list item on Vertical Menu                                                  2. Display item "Log out" on </t>
  </si>
  <si>
    <t>Function  test</t>
  </si>
  <si>
    <t>Check display when log out account of website</t>
  </si>
  <si>
    <t>1. User open web
2. Click on Avatar Menu                                                           3. Click on item "Log out"</t>
  </si>
  <si>
    <t>1. Display list item on Vertical Menu                                                  2. Account has been logged out of the website</t>
  </si>
  <si>
    <t>Change password</t>
  </si>
  <si>
    <t>Forgot password</t>
  </si>
  <si>
    <t xml:space="preserve">Check diplay text "Enter your account to get password" </t>
  </si>
  <si>
    <t>1. User open web
2. Click on button "Log in"                                                3. Click on text "I forgot my password"</t>
  </si>
  <si>
    <t>1. Display form Log in                                  2. Redirect to Forgot Password Page                                                                       3. Display text "Enter your account to get password"</t>
  </si>
  <si>
    <t>Check diplay form input account</t>
  </si>
  <si>
    <t>1. Display form Log in                                  2. Redirect to Forgot Password Page                                                                       3. Display text "Account" and textbox to fill account</t>
  </si>
  <si>
    <t>Check diplay button "Send"</t>
  </si>
  <si>
    <t>1. Display form Log in                                  2. Redirect to Forgot Password Page                                                                        3. Display button "Send" with blue color</t>
  </si>
  <si>
    <t>Check diplay send information to email for reset password</t>
  </si>
  <si>
    <t>1. User open web
2. Click on button "Log in"                                                3. Click on text "I forgot my password"                             4. Click on button "Send"</t>
  </si>
  <si>
    <t>dangnguyen97</t>
  </si>
  <si>
    <t xml:space="preserve">1. Display form Log in                                  2. Redirect to Forgot Password Page                                                                       3. Website send email for email of that account </t>
  </si>
  <si>
    <t>Check layout of "Change password" page</t>
  </si>
  <si>
    <t xml:space="preserve">1. User clicks on profile icon
2. Choose "Change password"
</t>
  </si>
  <si>
    <t>1. Redirects to "Edit profile" screen
2. Form of "Change passwor" is showed, including: old password, new password, Confirm new password.
3. Color, position, size is same as the design in SRS.</t>
  </si>
  <si>
    <t>DungND</t>
  </si>
  <si>
    <t xml:space="preserve">UI test </t>
  </si>
  <si>
    <t>Check avaialablity of Change password button</t>
  </si>
  <si>
    <t>1. User clicks on profile icon
2. Choose "Change password"
3. Input old password, new password, confirm new password.</t>
  </si>
  <si>
    <t>- Old password: 123123 ( true password)
- New password: 123@123a
- Confirm new password: 123@123a</t>
  </si>
  <si>
    <t>Button "Change password" is clickable.</t>
  </si>
  <si>
    <t>Check function when user input wrong old password</t>
  </si>
  <si>
    <t>1. User clicks on profile icon
2. Choose "Change password"
3. Input old password, new password, confirm new password.
4. Click on "Change password".</t>
  </si>
  <si>
    <t>- Old password: 12312312 ( wrong password).
- New password: 123@123a
- Confirm new password: 123@123a</t>
  </si>
  <si>
    <t>1. Display error message: "The old password is not correct".
2. The password is not changed.</t>
  </si>
  <si>
    <t>Check function when user left old password blank</t>
  </si>
  <si>
    <t>1. User clicks on profile icon
2. Choose "Change password"
3. Input new password, confirm new password.
4. Click on "Change password".</t>
  </si>
  <si>
    <t>- Old password:
- New password: 123@123a
- Confirm new password: 123@123a</t>
  </si>
  <si>
    <t>1. Display error message: "Please input old password".
2. The password is not changed.</t>
  </si>
  <si>
    <t>Check function when user left new password blank</t>
  </si>
  <si>
    <t>1. User clicks on profile icon
2. Choose "Change password"
3. Input old password, confirm new password.
4. Click on "Change password".</t>
  </si>
  <si>
    <t>- Old password: 12312312 ( wrong password).
- Confirm new password: 123@123a</t>
  </si>
  <si>
    <t>1. Display error message: "Please input new password".
2. The password is not changed.</t>
  </si>
  <si>
    <t>Check function when user left confirm new password blank</t>
  </si>
  <si>
    <t>1. User clicks on profile icon
2. Choose "Change password"
3. Input old password, new password.
4. Click on "Change password".</t>
  </si>
  <si>
    <t>- Old password: 12312312 ( wrong password).
- New password: 123@123a
- Confirm new password:</t>
  </si>
  <si>
    <t>1. Display error message: "Please input confirm new password".
2. The password is not changed.</t>
  </si>
  <si>
    <t>Check function when user input new password different from "confirm new password"</t>
  </si>
  <si>
    <t>- Old password: 12312312 ( wrong password).
- New password: 123@123a
- Confirm new password: 123123@</t>
  </si>
  <si>
    <t>1. Display error message: "New password is not matched with each other".
2. The password is not changed.</t>
  </si>
  <si>
    <t>Check function when user input right old password and new password is the same with confirm new password.</t>
  </si>
  <si>
    <t xml:space="preserve">1. A pop up shows up to inform user that the password is changed.
2. The password is changed. </t>
  </si>
  <si>
    <t>Login traveler account</t>
  </si>
  <si>
    <t>Check layout of "Edit profilet" page</t>
  </si>
  <si>
    <t xml:space="preserve">1. User clicks on profile icon
2. Choose "Edit profile"
</t>
  </si>
  <si>
    <t>1. Redirects to "Edit profile" screen
2. Form of add post is showed, including: profile picture, First Name, Last name, gender, phone, date of birth, where do you live?, language, Description, Your passion, babbit, favorite. .
3. Color, position, size is same as the design in SRS.</t>
  </si>
  <si>
    <t>Check display "First Name" field input</t>
  </si>
  <si>
    <t>Check display "Phone" field</t>
  </si>
  <si>
    <t>Check display "Last Name" field input</t>
  </si>
  <si>
    <t>Check fuction when user input "Phone" field with &lt; 10 digits</t>
  </si>
  <si>
    <t>Check function when user input "Phone" field with &gt; 11 digits</t>
  </si>
  <si>
    <t>1. It should be displayed with phone number of Traveler and editale</t>
  </si>
  <si>
    <t>Check display "Description" field</t>
  </si>
  <si>
    <t>1. It should be displayed with last name of Traveler and editale</t>
  </si>
  <si>
    <t>1. It should be displayed with first name of Traveler and editale</t>
  </si>
  <si>
    <t>1. It should be displayed with Description of travaler and editale</t>
  </si>
  <si>
    <t>Check display "Yout slogan" field</t>
  </si>
  <si>
    <t>1. It should be displayed with Slogan of travaler and editale</t>
  </si>
  <si>
    <t>View</t>
  </si>
  <si>
    <t>Check layout of Home page</t>
  </si>
  <si>
    <t>1.Open web</t>
  </si>
  <si>
    <t>1. Redirect to home page of the web
2. Homepage is shown including: navigation bar, the background slide imge, search bar, the category, top post, top guide rby rate, top guider by contribute
2. Color, position, size is same as the design in SRS.</t>
  </si>
  <si>
    <t>28/10/2019</t>
  </si>
  <si>
    <t>Check function when user click on a guider</t>
  </si>
  <si>
    <t>1.Open web
3. Click on a guider profile</t>
  </si>
  <si>
    <t>1.Redirect to guider detail screen
2. The page is shown with all information of the guider. Including infor and list of guider post</t>
  </si>
  <si>
    <t>Check function when user click on a Post</t>
  </si>
  <si>
    <t>1.Open web
3. Click on a post</t>
  </si>
  <si>
    <t>1.Redirect to post detail screen
2. The page is shown with all information of the post.</t>
  </si>
  <si>
    <t>Check display of nav bar</t>
  </si>
  <si>
    <t>1. nav bar is shown with a search bar, Booking button, message button, guider profile</t>
  </si>
  <si>
    <t>Check function when user click on guider profile icon</t>
  </si>
  <si>
    <t>1. Open web
2. Click on profile guider icon</t>
  </si>
  <si>
    <t>1. A drop down show up including : Edit profile button, Add post button, Manage post button, Change password button, Log out button.</t>
  </si>
  <si>
    <t>Check display of  background image slide</t>
  </si>
  <si>
    <t>1.the slide changes image after each 5 seconds.
In the center of the slide it has a search bar.</t>
  </si>
  <si>
    <t>Check display of  category</t>
  </si>
  <si>
    <t>1.All the category of the web is shown in a format of a slide.</t>
  </si>
  <si>
    <t>Check display of  Top post</t>
  </si>
  <si>
    <t>1.6 highest  rating post will be shown here.</t>
  </si>
  <si>
    <t>Check display of  Top guider by rate</t>
  </si>
  <si>
    <t>1.6 highest  rating guider will be shown here.</t>
  </si>
  <si>
    <t>Check display of  Top guider by contribute</t>
  </si>
  <si>
    <t>1.6 highest  contributing point guider will be shown here.</t>
  </si>
  <si>
    <t>Check display of  Post detail</t>
  </si>
  <si>
    <t>1.All post information is displayed.
2. All post is from the same guider will be shown below.</t>
  </si>
  <si>
    <t>View detail of one post</t>
  </si>
  <si>
    <t>Check diplay of box shadow left</t>
  </si>
  <si>
    <t>1. User open web
2. Click on post</t>
  </si>
  <si>
    <t xml:space="preserve">1. Redirect to Post Page             2. Display box shadow left with information of guider                                       </t>
  </si>
  <si>
    <t>29-10-2019</t>
  </si>
  <si>
    <t>Check display name of guider</t>
  </si>
  <si>
    <t xml:space="preserve">1. Redirect to Post Page             2. Display name of guider                                     </t>
  </si>
  <si>
    <t xml:space="preserve">Check display star of review </t>
  </si>
  <si>
    <t xml:space="preserve">1. Redirect to Post Page             2. Display star of review                                      </t>
  </si>
  <si>
    <t>Check display location of guider</t>
  </si>
  <si>
    <t xml:space="preserve">1. Redirect to Post Page             2. Display location of guider                                     </t>
  </si>
  <si>
    <t>Check display guider passions</t>
  </si>
  <si>
    <t xml:space="preserve">1. Redirect to Post Page             2. Display guider passions                                      </t>
  </si>
  <si>
    <t>Check display verified</t>
  </si>
  <si>
    <t xml:space="preserve">1. Redirect to Post Page             2. Display verified                                     </t>
  </si>
  <si>
    <t>Check display button "Come and join me"</t>
  </si>
  <si>
    <t xml:space="preserve">1. Redirect to Post Page             2. Display button "Come and join me"                                     </t>
  </si>
  <si>
    <t xml:space="preserve">Check display name of post </t>
  </si>
  <si>
    <t>1. Redirect to Post Page            2. Display name of each post</t>
  </si>
  <si>
    <t>Check display description of  post</t>
  </si>
  <si>
    <t>1. Redirect to Post Page            2. Display description of each post</t>
  </si>
  <si>
    <t xml:space="preserve">Check display meeting location, type of trip, time, information trip </t>
  </si>
  <si>
    <t xml:space="preserve">1. Redirect to Post Page             2. Display meeting location, type of trip, time, information trip                                       </t>
  </si>
  <si>
    <t>Check display video of each post</t>
  </si>
  <si>
    <t>1. Redirect to Post Page            2. Display video on post</t>
  </si>
  <si>
    <t>Check display review of post</t>
  </si>
  <si>
    <t xml:space="preserve">1. Redirect to Post Page             2. Display all review of that post and star view                                </t>
  </si>
  <si>
    <t>Check display icon heart</t>
  </si>
  <si>
    <t xml:space="preserve">1. Redirect to Post Page             2. Display icon heart behind video of post                             </t>
  </si>
  <si>
    <t>Check function when click on button "Come and join me"</t>
  </si>
  <si>
    <t>1. User open web
2. Click on post                                                                             3. Click on button "Come and join me"</t>
  </si>
  <si>
    <t xml:space="preserve">1. Redirect to Post Page             2. Redirect to Chat Page and chat with that guider                        </t>
  </si>
  <si>
    <t>Check function when click on icon Heart</t>
  </si>
  <si>
    <t>1. User open web
2. Click on post                                                                             3. Click on icon Heart</t>
  </si>
  <si>
    <t xml:space="preserve">1. Redirect to Post Page             2. Save the post to Favorite Post                           </t>
  </si>
  <si>
    <t>View list of post of guider</t>
  </si>
  <si>
    <t>Check diplay of layout Guider page</t>
  </si>
  <si>
    <t>1. User open web
2. Click on Guider</t>
  </si>
  <si>
    <t>1. Redirect to Guider Page            2. Display layout of guider page                                                       3. Post display in horizontal rows each row has 2 Post</t>
  </si>
  <si>
    <t>Check display text "Book one of my offers in Ha Noi"</t>
  </si>
  <si>
    <t>1. Redirect to Guider Page            2. Display text "Book one of my offers in Ha Noi"</t>
  </si>
  <si>
    <t xml:space="preserve">Check display image of each post </t>
  </si>
  <si>
    <t xml:space="preserve">1. Redirect to Guider Page            2.  Display image of earch post </t>
  </si>
  <si>
    <t>1. Redirect to Guider Page            2. Display name of each post</t>
  </si>
  <si>
    <t>Check display text of fee, time of trip, type of trip on each post</t>
  </si>
  <si>
    <t>1. Redirect to Guider Page            2. Display text of fee, time of trip, type of trip on each post</t>
  </si>
  <si>
    <t>Check display star of review on each post</t>
  </si>
  <si>
    <t>1. Redirect to Guider Page            2. Display star of review on each post</t>
  </si>
  <si>
    <t>Check display form layout of each post</t>
  </si>
  <si>
    <t>1. Redirect to Guider Page            2. Display layout type is corect</t>
  </si>
  <si>
    <t>View list of post of one category</t>
  </si>
  <si>
    <t>Check diplay of layout Category page</t>
  </si>
  <si>
    <t>1. User open web
2. Click on Category</t>
  </si>
  <si>
    <t>Check display text "All trips about Bike"</t>
  </si>
  <si>
    <t>1. Redirect to Category Page            2. Display text "All trips about Bike"</t>
  </si>
  <si>
    <t xml:space="preserve">1. Redirect to Category Page            2.  Display image of each post </t>
  </si>
  <si>
    <t>1. Redirect to Category Page            2. Display name of each post</t>
  </si>
  <si>
    <t>Check display description of each post</t>
  </si>
  <si>
    <t>1. Redirect to Category Page            2. Display description of each post</t>
  </si>
  <si>
    <t>1. Redirect to Category Page            2. Display star of review on each post</t>
  </si>
  <si>
    <t>Check display Price of trip on each post</t>
  </si>
  <si>
    <t>1. Redirect to Category Page            2. Display Price of trip on each post</t>
  </si>
  <si>
    <t>Check display Meeting location on each post</t>
  </si>
  <si>
    <t>1. Redirect to Category Page            2. Display Meeting location on each post</t>
  </si>
  <si>
    <t>1. Redirect to Category Page            2. Display video on each post</t>
  </si>
  <si>
    <t>Check display button "Watch my post" on each post</t>
  </si>
  <si>
    <t>1. Redirect to Category Page            2. Display button "Watch my post" on each post</t>
  </si>
  <si>
    <t>Manage booking</t>
  </si>
  <si>
    <t>Check layout of "Manage booking" page</t>
  </si>
  <si>
    <t>1. User clicks on "Booking" on navigation bar</t>
  </si>
  <si>
    <t>1. Redirects to "Manange booking" screen.
2. Detail of booking is shown, includes: wating booking, ongoing booking, finished booking, canceled booking, table to show 
3. Color, position, size is same as the design in SRS.</t>
  </si>
  <si>
    <t>18/11/2019</t>
  </si>
  <si>
    <t xml:space="preserve">Check function when user clicks on "Waiting" </t>
  </si>
  <si>
    <t>1. User clicks on "Booking" on navigation bar
2. User choose "Waiting"</t>
  </si>
  <si>
    <t xml:space="preserve">1. Display a table of all unconfirmed booking. 
</t>
  </si>
  <si>
    <t xml:space="preserve">Check function when user clicks on "Ongoing" </t>
  </si>
  <si>
    <t>1. User clicks on "Booking" on navigation bar
2. User choose "Ongoing"</t>
  </si>
  <si>
    <t xml:space="preserve">1. Display a table of all confirmed booking. 
</t>
  </si>
  <si>
    <t xml:space="preserve">Check function when user clicks on "Finished" </t>
  </si>
  <si>
    <t>1. User clicks on "Booking" on navigation bar
2. User choose "Finished"</t>
  </si>
  <si>
    <t xml:space="preserve">1. Display a table of all finished tour. 
</t>
  </si>
  <si>
    <t xml:space="preserve">Check function when user clicks on "Canceled" </t>
  </si>
  <si>
    <t>1. User clicks on "Booking" on navigation bar
2. User choose "Canceled"</t>
  </si>
  <si>
    <t xml:space="preserve">1. Display a table of all canceled booking. 
</t>
  </si>
  <si>
    <t>Check display when user clicks on "Waiting"</t>
  </si>
  <si>
    <t>Check display when user clicks on "Ongoing"</t>
  </si>
  <si>
    <t>Check display when user clicks on "Finished"</t>
  </si>
  <si>
    <t xml:space="preserve">1. Display a table of all  booking. 
2. Detail of unconfirmed booking is  shown including:  Traveler, Start time, End time, Post, Adult quantity, Child quantity, Price, Cancel. 
3. Color, position, size is same as the design in SRS.
</t>
  </si>
  <si>
    <t>1. User clicks on "Booking" on navigation bar
2. User choose "Canceled", "Finished", "Waiting" or "Ongoing"</t>
  </si>
  <si>
    <t>1. It should be displayed traveler name of the booking.</t>
  </si>
  <si>
    <t xml:space="preserve">Check display of "Start time" column </t>
  </si>
  <si>
    <t>1. It should be displayed start time  of the booking.</t>
  </si>
  <si>
    <t xml:space="preserve">Check display of "End time" column </t>
  </si>
  <si>
    <t>1. It should be displayed end time of the booking.</t>
  </si>
  <si>
    <t xml:space="preserve">Check display of "Post" column </t>
  </si>
  <si>
    <t>1. It should be displayed title of the post and it links to detail post</t>
  </si>
  <si>
    <t xml:space="preserve">Check display of "Adult quantity" column </t>
  </si>
  <si>
    <t>1. It should be displayed number of adult quantity of the booking</t>
  </si>
  <si>
    <t xml:space="preserve">Check display of "Child quantity" column </t>
  </si>
  <si>
    <t>1. It should be displayed number of child of the booking</t>
  </si>
  <si>
    <t xml:space="preserve">Check display of "Price" column </t>
  </si>
  <si>
    <t>1. It should be displayed price of the booking.</t>
  </si>
  <si>
    <t>Check display of Action column when user click on "Ongoing"</t>
  </si>
  <si>
    <t>1. Iit should be displayed two button : "Cancel".</t>
  </si>
  <si>
    <t xml:space="preserve">Check function when user clicks on butotn "Cancel" in "Ongoing" </t>
  </si>
  <si>
    <t xml:space="preserve">1. The booking in "Ongoing"  list is disappeard.
2. "Canceled" list have a new booking that user just accepted.
</t>
  </si>
  <si>
    <t xml:space="preserve">Check function when user clicks on "Post" </t>
  </si>
  <si>
    <t>1. Redirect to detail post.</t>
  </si>
  <si>
    <t>1. User clicks on "Booking" on navigation bar
2. User choose  "Finished"</t>
  </si>
  <si>
    <t>Check display of "Guider" column</t>
  </si>
  <si>
    <t xml:space="preserve">Check function when user clicks on "Guider" in "Finished" </t>
  </si>
  <si>
    <t>1. A pop up show up for user to input review</t>
  </si>
  <si>
    <t xml:space="preserve">1. Display a table of all ongoing booking. 
2. Detail of ongoing booking is  shown including:  Traveler, Start time, End time, Post, Adult quantity, Child quantity, Price, Cancel, Action
3. Color, position, size is same as the design in SRS.
</t>
  </si>
  <si>
    <t xml:space="preserve">1. Display a table of all finished booking. 
2. Detail of finished booking is  shown including:  Traveler, Start time, End time, Post, Adult quantity, Child quantity, Price.
3. Color, position, size is same as the design in SRS.
</t>
  </si>
  <si>
    <t xml:space="preserve">1. Display a table of all unconfirmed booking. 
2. Detail of unconfirmed booking is  shown including:  Traveler, Start time, End time, Post, Adult quantity, Child quantity, Price.
3. Color, position, size is same as the design in SRS.
</t>
  </si>
  <si>
    <t>already log with traveler account</t>
  </si>
  <si>
    <t>already have a traveler account</t>
  </si>
  <si>
    <t xml:space="preserve">First name : Dang
Last Name: Nguyen
Phone: 0911780948
Description: This ia description
Your slogan: this is a slogan
</t>
  </si>
  <si>
    <t>Guider have not finished a tour before.
Log in traveler account.</t>
  </si>
  <si>
    <t>Guider have finished a tour before.
Log in travaler account</t>
  </si>
  <si>
    <t>Log in traveler account</t>
  </si>
  <si>
    <t>1. User clicks on "Booking" on navigation bar
2. User choose  "Finished"
3. Click on button "Review"</t>
  </si>
  <si>
    <t>1. Redirect to Category Page            2. Display layout of guider page                                                       3. Post display in horizontal rows each row has 3 Post, each page has 3 column max.</t>
  </si>
  <si>
    <t>TWL</t>
  </si>
  <si>
    <t>06-10-2019</t>
  </si>
  <si>
    <t>04-12-2019</t>
  </si>
  <si>
    <t>19-11-2019</t>
  </si>
  <si>
    <t>03-12-2019</t>
  </si>
  <si>
    <t>27-10-2019</t>
  </si>
  <si>
    <t>05-10-2019</t>
  </si>
  <si>
    <t>07-10-2019</t>
  </si>
  <si>
    <t>25/10/2019</t>
  </si>
  <si>
    <t>25/11/2019</t>
  </si>
  <si>
    <t>Travel With Locals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</si>
</sst>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
    <numFmt numFmtId="166" formatCode="d\-mmm\-yy;@"/>
  </numFmts>
  <fonts count="26">
    <font>
      <sz val="11"/>
      <color theme="1"/>
      <name val="Calibri"/>
      <family val="2"/>
      <scheme val="minor"/>
    </font>
    <font>
      <b/>
      <sz val="11"/>
      <color theme="0"/>
      <name val="Calibri"/>
      <family val="2"/>
      <scheme val="minor"/>
    </font>
    <font>
      <sz val="10"/>
      <name val="Arial"/>
      <family val="2"/>
    </font>
    <font>
      <b/>
      <sz val="11"/>
      <name val="Times New Roman"/>
      <family val="1"/>
    </font>
    <font>
      <sz val="11"/>
      <color indexed="12"/>
      <name val="Times New Roman"/>
      <family val="1"/>
    </font>
    <font>
      <b/>
      <sz val="14"/>
      <name val="Times New Roman"/>
      <family val="1"/>
    </font>
    <font>
      <sz val="11"/>
      <name val="Times New Roman"/>
      <family val="1"/>
    </font>
    <font>
      <b/>
      <sz val="11"/>
      <color theme="0"/>
      <name val="Times New Roman"/>
      <family val="1"/>
    </font>
    <font>
      <sz val="11"/>
      <name val="ＭＳ Ｐゴシック"/>
      <family val="2"/>
      <charset val="128"/>
    </font>
    <font>
      <b/>
      <sz val="10"/>
      <name val="Tahoma"/>
      <family val="2"/>
    </font>
    <font>
      <sz val="10"/>
      <name val="Tahoma"/>
      <family val="2"/>
    </font>
    <font>
      <b/>
      <sz val="11"/>
      <color theme="1"/>
      <name val="Calibri"/>
      <family val="2"/>
      <scheme val="minor"/>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9"/>
      <name val="Tahoma"/>
      <family val="2"/>
    </font>
    <font>
      <u/>
      <sz val="11"/>
      <color theme="10"/>
      <name val="Calibri"/>
      <family val="2"/>
    </font>
    <font>
      <b/>
      <sz val="10"/>
      <color rgb="FF0000FF"/>
      <name val="Tahoma"/>
      <family val="2"/>
    </font>
    <font>
      <sz val="10"/>
      <color indexed="8"/>
      <name val="Calibri"/>
      <family val="2"/>
      <scheme val="minor"/>
    </font>
    <font>
      <b/>
      <sz val="10"/>
      <color indexed="8"/>
      <name val="Tahoma"/>
      <family val="2"/>
    </font>
    <font>
      <sz val="10"/>
      <color indexed="8"/>
      <name val="Tahoma"/>
      <family val="2"/>
    </font>
    <font>
      <sz val="11"/>
      <color theme="1"/>
      <name val="Calibri"/>
      <family val="2"/>
    </font>
    <font>
      <sz val="11"/>
      <name val="Calibri"/>
      <family val="2"/>
      <scheme val="minor"/>
    </font>
    <font>
      <sz val="11"/>
      <color rgb="FF000000"/>
      <name val="Calibri"/>
      <family val="2"/>
      <scheme val="minor"/>
    </font>
    <font>
      <u/>
      <sz val="11"/>
      <color rgb="FF0000FF"/>
      <name val="Calibri"/>
      <family val="2"/>
    </font>
  </fonts>
  <fills count="6">
    <fill>
      <patternFill patternType="none"/>
    </fill>
    <fill>
      <patternFill patternType="gray125"/>
    </fill>
    <fill>
      <patternFill patternType="solid">
        <fgColor theme="6" tint="-0.499984740745262"/>
        <bgColor indexed="64"/>
      </patternFill>
    </fill>
    <fill>
      <patternFill patternType="solid">
        <fgColor indexed="9"/>
        <bgColor indexed="26"/>
      </patternFill>
    </fill>
    <fill>
      <patternFill patternType="solid">
        <fgColor theme="0"/>
        <bgColor indexed="64"/>
      </patternFill>
    </fill>
    <fill>
      <patternFill patternType="solid">
        <fgColor indexed="18"/>
        <bgColor indexed="32"/>
      </patternFill>
    </fill>
  </fills>
  <borders count="20">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8"/>
      </top>
      <bottom style="thin">
        <color auto="1"/>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diagonal/>
    </border>
    <border>
      <left style="thin">
        <color indexed="8"/>
      </left>
      <right/>
      <top style="thin">
        <color indexed="8"/>
      </top>
      <bottom/>
      <diagonal/>
    </border>
    <border>
      <left style="thin">
        <color indexed="8"/>
      </left>
      <right style="hair">
        <color indexed="8"/>
      </right>
      <top style="hair">
        <color indexed="8"/>
      </top>
      <bottom/>
      <diagonal/>
    </border>
  </borders>
  <cellStyleXfs count="5">
    <xf numFmtId="0" fontId="0" fillId="0" borderId="0"/>
    <xf numFmtId="0" fontId="2" fillId="0" borderId="0"/>
    <xf numFmtId="0" fontId="8" fillId="0" borderId="0"/>
    <xf numFmtId="0" fontId="8" fillId="0" borderId="0"/>
    <xf numFmtId="0" fontId="17" fillId="0" borderId="0" applyNumberFormat="0" applyFill="0" applyBorder="0" applyAlignment="0" applyProtection="0">
      <alignment vertical="top"/>
      <protection locked="0"/>
    </xf>
  </cellStyleXfs>
  <cellXfs count="107">
    <xf numFmtId="0" fontId="0" fillId="0" borderId="0" xfId="0"/>
    <xf numFmtId="164" fontId="3" fillId="0" borderId="0" xfId="1" applyNumberFormat="1" applyFont="1" applyFill="1"/>
    <xf numFmtId="0" fontId="4" fillId="0" borderId="0" xfId="1" applyFont="1" applyFill="1" applyAlignment="1">
      <alignment horizontal="center"/>
    </xf>
    <xf numFmtId="164" fontId="5" fillId="0" borderId="0" xfId="1" applyNumberFormat="1" applyFont="1" applyFill="1" applyAlignment="1">
      <alignment horizontal="center"/>
    </xf>
    <xf numFmtId="164" fontId="6" fillId="0" borderId="0" xfId="1" applyNumberFormat="1" applyFont="1"/>
    <xf numFmtId="0" fontId="6" fillId="0" borderId="0" xfId="1" applyFont="1" applyAlignment="1">
      <alignment horizontal="center"/>
    </xf>
    <xf numFmtId="0" fontId="6" fillId="0" borderId="0" xfId="1" applyFont="1"/>
    <xf numFmtId="164" fontId="7" fillId="2" borderId="1" xfId="1" applyNumberFormat="1" applyFont="1" applyFill="1" applyBorder="1" applyAlignment="1">
      <alignment horizontal="center"/>
    </xf>
    <xf numFmtId="0" fontId="7" fillId="2" borderId="1" xfId="1" applyFont="1" applyFill="1" applyBorder="1" applyAlignment="1">
      <alignment horizontal="center"/>
    </xf>
    <xf numFmtId="164" fontId="6" fillId="0" borderId="1" xfId="1" applyNumberFormat="1" applyFont="1" applyBorder="1" applyAlignment="1">
      <alignment horizontal="center"/>
    </xf>
    <xf numFmtId="165" fontId="6" fillId="0" borderId="1" xfId="1" applyNumberFormat="1" applyFont="1" applyBorder="1" applyAlignment="1">
      <alignment horizontal="center"/>
    </xf>
    <xf numFmtId="0" fontId="6" fillId="0" borderId="1" xfId="1" applyFont="1" applyBorder="1" applyAlignment="1">
      <alignment horizontal="center" wrapText="1"/>
    </xf>
    <xf numFmtId="0" fontId="6" fillId="0" borderId="1" xfId="1" applyFont="1" applyBorder="1" applyAlignment="1">
      <alignment horizontal="center"/>
    </xf>
    <xf numFmtId="0" fontId="6" fillId="0" borderId="1" xfId="1" applyFont="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0" xfId="0" applyFill="1"/>
    <xf numFmtId="0" fontId="10" fillId="3" borderId="0" xfId="0" applyFont="1" applyFill="1"/>
    <xf numFmtId="0" fontId="9" fillId="3" borderId="0" xfId="3" applyFont="1" applyFill="1" applyBorder="1"/>
    <xf numFmtId="0" fontId="10" fillId="3" borderId="0" xfId="3" applyFont="1" applyFill="1" applyBorder="1"/>
    <xf numFmtId="166" fontId="10" fillId="3" borderId="0" xfId="3" applyNumberFormat="1" applyFont="1" applyFill="1" applyBorder="1"/>
    <xf numFmtId="0" fontId="13" fillId="3" borderId="2" xfId="0" applyFont="1" applyFill="1" applyBorder="1" applyAlignment="1">
      <alignment horizontal="left" vertical="center"/>
    </xf>
    <xf numFmtId="0" fontId="10" fillId="0" borderId="4" xfId="0" applyFont="1" applyBorder="1" applyAlignment="1">
      <alignment wrapText="1"/>
    </xf>
    <xf numFmtId="0" fontId="13" fillId="3" borderId="2" xfId="0" applyFont="1" applyFill="1" applyBorder="1" applyAlignment="1">
      <alignment vertical="center"/>
    </xf>
    <xf numFmtId="14" fontId="10" fillId="3" borderId="4" xfId="0" applyNumberFormat="1" applyFont="1" applyFill="1" applyBorder="1" applyAlignment="1">
      <alignment horizontal="left" vertical="top" wrapText="1"/>
    </xf>
    <xf numFmtId="0" fontId="13" fillId="3" borderId="0" xfId="0" applyFont="1" applyFill="1"/>
    <xf numFmtId="0" fontId="15" fillId="5" borderId="10" xfId="0" applyNumberFormat="1" applyFont="1" applyFill="1" applyBorder="1" applyAlignment="1">
      <alignment horizontal="center"/>
    </xf>
    <xf numFmtId="0" fontId="15" fillId="5" borderId="10" xfId="0" applyNumberFormat="1" applyFont="1" applyFill="1" applyBorder="1" applyAlignment="1">
      <alignment horizontal="center" wrapText="1"/>
    </xf>
    <xf numFmtId="0" fontId="15" fillId="5" borderId="11" xfId="0" applyNumberFormat="1" applyFont="1" applyFill="1" applyBorder="1" applyAlignment="1">
      <alignment horizontal="center" wrapText="1"/>
    </xf>
    <xf numFmtId="0" fontId="15" fillId="5" borderId="12" xfId="0" applyFont="1" applyFill="1" applyBorder="1"/>
    <xf numFmtId="0" fontId="16" fillId="5" borderId="12" xfId="0" applyFont="1" applyFill="1" applyBorder="1" applyAlignment="1">
      <alignment horizontal="center"/>
    </xf>
    <xf numFmtId="0" fontId="16" fillId="5" borderId="13" xfId="0" applyFont="1" applyFill="1" applyBorder="1" applyAlignment="1">
      <alignment horizontal="center"/>
    </xf>
    <xf numFmtId="0" fontId="11" fillId="0" borderId="2" xfId="0" applyFont="1" applyBorder="1" applyAlignment="1">
      <alignment horizontal="center"/>
    </xf>
    <xf numFmtId="0" fontId="0" fillId="0" borderId="0" xfId="0" applyBorder="1" applyAlignment="1">
      <alignment vertical="top" wrapText="1"/>
    </xf>
    <xf numFmtId="0" fontId="12" fillId="3" borderId="0" xfId="3" applyFont="1" applyFill="1" applyBorder="1" applyAlignment="1"/>
    <xf numFmtId="0" fontId="15" fillId="5" borderId="14" xfId="0" applyNumberFormat="1" applyFont="1" applyFill="1" applyBorder="1" applyAlignment="1">
      <alignment horizontal="center"/>
    </xf>
    <xf numFmtId="0" fontId="10" fillId="3" borderId="15" xfId="0" applyNumberFormat="1" applyFont="1" applyFill="1" applyBorder="1" applyAlignment="1">
      <alignment horizontal="center"/>
    </xf>
    <xf numFmtId="0" fontId="16" fillId="5" borderId="16" xfId="0" applyNumberFormat="1" applyFont="1" applyFill="1" applyBorder="1" applyAlignment="1">
      <alignment horizontal="center"/>
    </xf>
    <xf numFmtId="0" fontId="13" fillId="3" borderId="2" xfId="0" applyFont="1" applyFill="1" applyBorder="1" applyAlignment="1">
      <alignment vertical="center" wrapText="1"/>
    </xf>
    <xf numFmtId="2" fontId="18" fillId="3" borderId="0" xfId="3" applyNumberFormat="1" applyFont="1" applyFill="1" applyBorder="1" applyAlignment="1">
      <alignment vertical="center" wrapText="1"/>
    </xf>
    <xf numFmtId="0" fontId="10" fillId="3" borderId="0" xfId="3" applyFont="1" applyFill="1" applyBorder="1" applyAlignment="1">
      <alignment vertical="center"/>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19" fillId="3" borderId="0" xfId="0" applyFont="1" applyFill="1" applyBorder="1" applyAlignment="1">
      <alignment horizontal="center" vertical="center" wrapText="1"/>
    </xf>
    <xf numFmtId="0" fontId="19" fillId="3" borderId="0" xfId="0" applyFont="1" applyFill="1" applyBorder="1" applyAlignment="1">
      <alignment horizontal="center" vertical="top" wrapText="1"/>
    </xf>
    <xf numFmtId="0" fontId="0" fillId="0" borderId="7" xfId="0" applyFont="1" applyBorder="1" applyAlignment="1">
      <alignment horizontal="center"/>
    </xf>
    <xf numFmtId="0" fontId="0" fillId="0" borderId="0" xfId="0" applyFont="1" applyAlignment="1">
      <alignment vertical="top"/>
    </xf>
    <xf numFmtId="0" fontId="0" fillId="0" borderId="1" xfId="0" applyFont="1" applyBorder="1" applyAlignment="1">
      <alignment vertical="top" wrapText="1"/>
    </xf>
    <xf numFmtId="0" fontId="0" fillId="0" borderId="1" xfId="0" applyFont="1" applyBorder="1" applyAlignment="1">
      <alignment vertical="top"/>
    </xf>
    <xf numFmtId="0" fontId="19" fillId="3" borderId="0"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xf numFmtId="0" fontId="0" fillId="0" borderId="0" xfId="0" applyFont="1"/>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xf>
    <xf numFmtId="14" fontId="0" fillId="0" borderId="1" xfId="0" applyNumberFormat="1" applyFont="1" applyBorder="1" applyAlignment="1">
      <alignment horizontal="center" vertical="center"/>
    </xf>
    <xf numFmtId="0" fontId="0" fillId="0" borderId="1" xfId="0" applyFont="1" applyBorder="1" applyAlignment="1">
      <alignment horizontal="left" vertical="top" wrapText="1"/>
    </xf>
    <xf numFmtId="0" fontId="9" fillId="3" borderId="2" xfId="2" applyFont="1" applyFill="1" applyBorder="1" applyAlignment="1">
      <alignment horizontal="left" wrapText="1"/>
    </xf>
    <xf numFmtId="0" fontId="10" fillId="3" borderId="3" xfId="2" applyFont="1" applyFill="1" applyBorder="1" applyAlignment="1">
      <alignment horizontal="left" vertical="top" wrapText="1"/>
    </xf>
    <xf numFmtId="0" fontId="0" fillId="0" borderId="4" xfId="0" applyBorder="1"/>
    <xf numFmtId="0" fontId="0" fillId="0" borderId="0" xfId="0" applyBorder="1"/>
    <xf numFmtId="0" fontId="9" fillId="3" borderId="3" xfId="2" applyFont="1" applyFill="1" applyBorder="1" applyAlignment="1">
      <alignment horizontal="left" vertical="top" wrapText="1"/>
    </xf>
    <xf numFmtId="0" fontId="20" fillId="3" borderId="2" xfId="0" applyFont="1" applyFill="1" applyBorder="1" applyAlignment="1">
      <alignment horizontal="center" vertical="center" wrapText="1"/>
    </xf>
    <xf numFmtId="0" fontId="20" fillId="3" borderId="18" xfId="0" applyFont="1" applyFill="1" applyBorder="1" applyAlignment="1">
      <alignment horizontal="center" vertical="top" wrapText="1"/>
    </xf>
    <xf numFmtId="0" fontId="20" fillId="3" borderId="2" xfId="0" applyFont="1" applyFill="1" applyBorder="1" applyAlignment="1">
      <alignment horizontal="center" vertical="top" wrapText="1"/>
    </xf>
    <xf numFmtId="0" fontId="20" fillId="3" borderId="5"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21" fillId="3" borderId="9" xfId="0" applyFont="1" applyFill="1" applyBorder="1" applyAlignment="1">
      <alignment horizontal="center" vertical="top" wrapText="1"/>
    </xf>
    <xf numFmtId="0" fontId="21" fillId="3" borderId="2" xfId="0" applyFont="1" applyFill="1" applyBorder="1" applyAlignment="1">
      <alignment horizontal="center" vertical="top" wrapText="1"/>
    </xf>
    <xf numFmtId="0" fontId="20" fillId="3" borderId="6" xfId="0" applyFont="1" applyFill="1" applyBorder="1" applyAlignment="1">
      <alignment horizontal="center" vertical="center" wrapText="1"/>
    </xf>
    <xf numFmtId="0" fontId="0" fillId="0" borderId="3" xfId="0" applyBorder="1"/>
    <xf numFmtId="0" fontId="0" fillId="0" borderId="3" xfId="0" applyBorder="1"/>
    <xf numFmtId="0" fontId="22" fillId="3" borderId="17" xfId="4" applyNumberFormat="1" applyFont="1" applyFill="1" applyBorder="1" applyAlignment="1" applyProtection="1">
      <alignment horizontal="center"/>
    </xf>
    <xf numFmtId="0" fontId="0" fillId="0" borderId="3" xfId="0" applyBorder="1"/>
    <xf numFmtId="0" fontId="0" fillId="0" borderId="3" xfId="0" applyBorder="1"/>
    <xf numFmtId="0" fontId="0" fillId="0" borderId="3" xfId="0" applyBorder="1"/>
    <xf numFmtId="0" fontId="10" fillId="3" borderId="19" xfId="0" applyNumberFormat="1" applyFont="1" applyFill="1" applyBorder="1" applyAlignment="1">
      <alignment horizontal="center"/>
    </xf>
    <xf numFmtId="0" fontId="0" fillId="0" borderId="3" xfId="0" applyBorder="1"/>
    <xf numFmtId="0" fontId="23" fillId="0" borderId="1" xfId="0" applyFont="1" applyBorder="1" applyAlignment="1">
      <alignment vertical="center"/>
    </xf>
    <xf numFmtId="0" fontId="0" fillId="0" borderId="1" xfId="0" quotePrefix="1" applyFont="1" applyBorder="1" applyAlignment="1">
      <alignment vertical="top" wrapText="1"/>
    </xf>
    <xf numFmtId="0" fontId="24" fillId="0" borderId="1" xfId="0" applyFont="1" applyBorder="1" applyAlignment="1">
      <alignment vertical="top" wrapText="1"/>
    </xf>
    <xf numFmtId="0" fontId="25" fillId="3" borderId="17" xfId="4" quotePrefix="1" applyNumberFormat="1" applyFont="1" applyFill="1" applyBorder="1" applyAlignment="1" applyProtection="1"/>
    <xf numFmtId="0" fontId="25" fillId="3" borderId="17" xfId="4" applyNumberFormat="1" applyFont="1" applyFill="1" applyBorder="1" applyAlignment="1" applyProtection="1"/>
    <xf numFmtId="0" fontId="22" fillId="3" borderId="17" xfId="4" quotePrefix="1" applyNumberFormat="1" applyFont="1" applyFill="1" applyBorder="1" applyAlignment="1" applyProtection="1">
      <alignment horizontal="center"/>
    </xf>
    <xf numFmtId="0" fontId="13" fillId="3" borderId="8" xfId="0" applyFont="1" applyFill="1" applyBorder="1" applyAlignment="1">
      <alignment horizontal="left"/>
    </xf>
    <xf numFmtId="0" fontId="13" fillId="3" borderId="4" xfId="0" applyFont="1" applyFill="1" applyBorder="1" applyAlignment="1">
      <alignment horizontal="left"/>
    </xf>
    <xf numFmtId="0" fontId="13" fillId="3" borderId="8" xfId="0" applyFont="1" applyFill="1" applyBorder="1" applyAlignment="1">
      <alignment vertical="center"/>
    </xf>
    <xf numFmtId="0" fontId="13" fillId="3" borderId="4" xfId="0" applyFont="1" applyFill="1" applyBorder="1" applyAlignment="1">
      <alignment vertical="center"/>
    </xf>
    <xf numFmtId="0" fontId="14" fillId="3" borderId="8" xfId="3" applyFont="1" applyFill="1" applyBorder="1" applyAlignment="1">
      <alignment horizontal="left" vertical="top" wrapText="1"/>
    </xf>
    <xf numFmtId="0" fontId="14" fillId="3" borderId="3" xfId="3" applyFont="1" applyFill="1" applyBorder="1" applyAlignment="1">
      <alignment horizontal="left" vertical="top" wrapText="1"/>
    </xf>
    <xf numFmtId="0" fontId="14" fillId="3" borderId="4" xfId="3" applyFont="1" applyFill="1" applyBorder="1" applyAlignment="1">
      <alignment horizontal="left" vertical="top" wrapText="1"/>
    </xf>
    <xf numFmtId="0" fontId="13" fillId="3" borderId="0" xfId="0" applyFont="1" applyFill="1" applyBorder="1" applyAlignment="1">
      <alignment horizontal="left" vertical="center"/>
    </xf>
    <xf numFmtId="0" fontId="12" fillId="3" borderId="0" xfId="3" applyFont="1" applyFill="1" applyBorder="1" applyAlignment="1"/>
    <xf numFmtId="0" fontId="9" fillId="3" borderId="8" xfId="0" applyFont="1" applyFill="1" applyBorder="1" applyAlignment="1">
      <alignment horizontal="left" vertical="center" wrapText="1"/>
    </xf>
    <xf numFmtId="0" fontId="9" fillId="3" borderId="4" xfId="0" applyFont="1" applyFill="1" applyBorder="1" applyAlignment="1">
      <alignment horizontal="left" vertical="center" wrapText="1"/>
    </xf>
    <xf numFmtId="0" fontId="10" fillId="3" borderId="8" xfId="0" applyFont="1" applyFill="1" applyBorder="1" applyAlignment="1">
      <alignment horizontal="left"/>
    </xf>
    <xf numFmtId="0" fontId="10" fillId="3" borderId="4" xfId="0" applyFont="1" applyFill="1" applyBorder="1" applyAlignment="1">
      <alignment horizontal="left"/>
    </xf>
    <xf numFmtId="0" fontId="0" fillId="0" borderId="3" xfId="0" applyBorder="1"/>
    <xf numFmtId="0" fontId="10" fillId="3" borderId="3" xfId="2" applyFont="1" applyFill="1" applyBorder="1" applyAlignment="1">
      <alignment horizontal="left" wrapText="1"/>
    </xf>
    <xf numFmtId="0" fontId="20" fillId="3" borderId="4" xfId="0" applyFont="1" applyFill="1" applyBorder="1" applyAlignment="1">
      <alignment horizontal="center" vertical="center" wrapText="1"/>
    </xf>
    <xf numFmtId="0" fontId="20" fillId="3" borderId="5" xfId="0" applyFont="1" applyFill="1" applyBorder="1" applyAlignment="1">
      <alignment horizontal="center" vertical="top" wrapText="1"/>
    </xf>
    <xf numFmtId="0" fontId="20" fillId="3" borderId="6" xfId="0" applyFont="1" applyFill="1" applyBorder="1" applyAlignment="1">
      <alignment horizontal="center" vertical="top" wrapText="1"/>
    </xf>
    <xf numFmtId="0" fontId="0" fillId="0" borderId="5" xfId="0" applyBorder="1" applyAlignment="1">
      <alignment horizontal="center"/>
    </xf>
    <xf numFmtId="0" fontId="0" fillId="0" borderId="6" xfId="0" applyBorder="1" applyAlignment="1">
      <alignment horizontal="center"/>
    </xf>
  </cellXfs>
  <cellStyles count="5">
    <cellStyle name="Hyperlink" xfId="4" builtinId="8"/>
    <cellStyle name="Normal" xfId="0" builtinId="0"/>
    <cellStyle name="Normal_DEV-FM-005 (Software Risk List Document)" xfId="1" xr:uid="{00000000-0005-0000-0000-000002000000}"/>
    <cellStyle name="Normal_Functional Test Case v1.0" xfId="3" xr:uid="{00000000-0005-0000-0000-000003000000}"/>
    <cellStyle name="Normal_Sheet1" xfId="2" xr:uid="{00000000-0005-0000-0000-000004000000}"/>
  </cellStyles>
  <dxfs count="510">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s>
  <tableStyles count="0" defaultTableStyle="TableStyleMedium9" defaultPivotStyle="PivotStyleLight16"/>
  <colors>
    <mruColors>
      <color rgb="FF0000FF"/>
      <color rgb="FFEAB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enLT/Desktop/SWP/Final%2520report%2520r&#232;/Testcase_function-OnlineTicke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Koran/Desktop/Guid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PC%2520Market/Desktop/New%2520folder%2520(4)/Tcs/Testcase_ManageUs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Desktop/CapstoneProjectIMG/classDG/Testcase_gues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ADMIN/Desktop/Testcase_User(Traveler,%2520Guider,%2520Gu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ungnguyen/Desktop/TestCase/Users/dungnguyen/Library/Containers/com.microsoft.Excel/Data/Documents/C:/Users/YenLT/Desktop/SWP/Final%20report%20r&#232;/Testcase_function-OnlineTicke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ungnguyen/Desktop/TestCase/Users/dungnguyen/Desktop/TestCase/Testcase_UserTraveler-Guider-Gues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ungnguyen/Desktop/TestCase/Users/dungnguyen/Library/Containers/com.microsoft.Excel/Data/Documents/C:/Users/PC%20Market/Desktop/New%20folder%20(4)/Tcs/Testcase_ManageUs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9"/>
  <sheetViews>
    <sheetView workbookViewId="0">
      <selection activeCell="E5" sqref="E5"/>
    </sheetView>
  </sheetViews>
  <sheetFormatPr baseColWidth="10" defaultColWidth="8.83203125" defaultRowHeight="15"/>
  <cols>
    <col min="1" max="1" width="10.1640625" bestFit="1" customWidth="1"/>
    <col min="2" max="2" width="8.33203125" bestFit="1" customWidth="1"/>
    <col min="3" max="3" width="20.83203125" bestFit="1" customWidth="1"/>
    <col min="4" max="4" width="9.5" bestFit="1" customWidth="1"/>
  </cols>
  <sheetData>
    <row r="1" spans="1:4" ht="18">
      <c r="A1" s="1"/>
      <c r="B1" s="2"/>
      <c r="C1" s="3" t="s">
        <v>0</v>
      </c>
      <c r="D1" s="2"/>
    </row>
    <row r="2" spans="1:4">
      <c r="A2" s="4"/>
      <c r="B2" s="5"/>
      <c r="C2" s="6"/>
      <c r="D2" s="5"/>
    </row>
    <row r="3" spans="1:4">
      <c r="A3" s="7" t="s">
        <v>1</v>
      </c>
      <c r="B3" s="8" t="s">
        <v>2</v>
      </c>
      <c r="C3" s="8" t="s">
        <v>3</v>
      </c>
      <c r="D3" s="8" t="s">
        <v>4</v>
      </c>
    </row>
    <row r="4" spans="1:4" ht="16">
      <c r="A4" s="9">
        <v>43565</v>
      </c>
      <c r="B4" s="10">
        <v>1</v>
      </c>
      <c r="C4" s="11" t="s">
        <v>5</v>
      </c>
      <c r="D4" s="12" t="s">
        <v>45</v>
      </c>
    </row>
    <row r="5" spans="1:4" ht="16">
      <c r="A5" s="9" t="s">
        <v>366</v>
      </c>
      <c r="B5" s="10">
        <v>1.1000000000000001</v>
      </c>
      <c r="C5" s="11" t="s">
        <v>5</v>
      </c>
      <c r="D5" s="12" t="s">
        <v>45</v>
      </c>
    </row>
    <row r="6" spans="1:4" ht="16">
      <c r="A6" s="9">
        <v>43749</v>
      </c>
      <c r="B6" s="10">
        <v>1.2</v>
      </c>
      <c r="C6" s="11" t="s">
        <v>5</v>
      </c>
      <c r="D6" s="12" t="s">
        <v>45</v>
      </c>
    </row>
    <row r="7" spans="1:4" ht="16">
      <c r="A7" s="9" t="s">
        <v>367</v>
      </c>
      <c r="B7" s="10">
        <v>1.3</v>
      </c>
      <c r="C7" s="11" t="s">
        <v>5</v>
      </c>
      <c r="D7" s="12" t="s">
        <v>45</v>
      </c>
    </row>
    <row r="8" spans="1:4">
      <c r="A8" s="9"/>
      <c r="B8" s="10"/>
      <c r="C8" s="13"/>
      <c r="D8" s="12"/>
    </row>
    <row r="9" spans="1:4">
      <c r="A9" s="9"/>
      <c r="B9" s="10"/>
      <c r="C9" s="13"/>
      <c r="D9" s="12"/>
    </row>
    <row r="10" spans="1:4">
      <c r="A10" s="9"/>
      <c r="B10" s="10"/>
      <c r="C10" s="13"/>
      <c r="D10" s="12"/>
    </row>
    <row r="11" spans="1:4">
      <c r="A11" s="9"/>
      <c r="B11" s="10"/>
      <c r="C11" s="13"/>
      <c r="D11" s="12"/>
    </row>
    <row r="12" spans="1:4">
      <c r="A12" s="9"/>
      <c r="B12" s="10"/>
      <c r="C12" s="13"/>
      <c r="D12" s="12"/>
    </row>
    <row r="13" spans="1:4">
      <c r="A13" s="9"/>
      <c r="B13" s="10"/>
      <c r="C13" s="13"/>
      <c r="D13" s="12"/>
    </row>
    <row r="14" spans="1:4">
      <c r="A14" s="9"/>
      <c r="B14" s="10"/>
      <c r="C14" s="13"/>
      <c r="D14" s="12"/>
    </row>
    <row r="15" spans="1:4">
      <c r="A15" s="9"/>
      <c r="B15" s="10"/>
      <c r="C15" s="13"/>
      <c r="D15" s="12"/>
    </row>
    <row r="16" spans="1:4">
      <c r="A16" s="9"/>
      <c r="B16" s="10"/>
      <c r="C16" s="13"/>
      <c r="D16" s="12"/>
    </row>
    <row r="17" spans="1:4">
      <c r="A17" s="9"/>
      <c r="B17" s="10"/>
      <c r="C17" s="13"/>
      <c r="D17" s="12"/>
    </row>
    <row r="18" spans="1:4">
      <c r="A18" s="9"/>
      <c r="B18" s="10"/>
      <c r="C18" s="13"/>
      <c r="D18" s="12"/>
    </row>
    <row r="19" spans="1:4">
      <c r="A19" s="9"/>
      <c r="B19" s="10"/>
      <c r="C19" s="13"/>
      <c r="D19" s="12"/>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7"/>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111</v>
      </c>
      <c r="D1" s="100"/>
      <c r="E1" s="100"/>
      <c r="F1" s="100"/>
      <c r="G1" s="100"/>
      <c r="H1" s="100"/>
      <c r="I1" s="100"/>
      <c r="J1" s="100"/>
      <c r="K1" s="100"/>
      <c r="L1" s="100"/>
      <c r="M1" s="78"/>
      <c r="N1" s="62"/>
      <c r="O1" s="63"/>
    </row>
    <row r="2" spans="1:15" s="52" customFormat="1" ht="29">
      <c r="B2" s="60" t="s">
        <v>7</v>
      </c>
      <c r="C2" s="64"/>
      <c r="D2" s="101"/>
      <c r="E2" s="101"/>
      <c r="F2" s="101"/>
      <c r="G2" s="101"/>
      <c r="H2" s="101"/>
      <c r="I2" s="101"/>
      <c r="J2" s="101"/>
      <c r="K2" s="101"/>
      <c r="L2" s="100"/>
      <c r="M2" s="78"/>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COUNTIF(I7:I81,"Pass")</f>
        <v>11</v>
      </c>
      <c r="C4" s="70"/>
      <c r="D4" s="102"/>
      <c r="E4" s="69">
        <f>COUNTIF(I8:I81,"Fail")</f>
        <v>0</v>
      </c>
      <c r="F4" s="104"/>
      <c r="G4" s="71">
        <f>COUNTIF(I8:I81,"Untested")</f>
        <v>0</v>
      </c>
      <c r="H4" s="106"/>
      <c r="I4" s="65">
        <f>(B4+E4+G4)</f>
        <v>11</v>
      </c>
      <c r="J4" s="72"/>
      <c r="K4" s="65">
        <f>COUNTIF(J8:J81,"High")</f>
        <v>0</v>
      </c>
      <c r="L4" s="65">
        <f>COUNTIF(J7:J81,"Medium")</f>
        <v>11</v>
      </c>
      <c r="M4" s="32">
        <f>COUNTIF(J8:J81,"Low")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32">
      <c r="A7" s="54">
        <v>1</v>
      </c>
      <c r="B7" s="47" t="s">
        <v>44</v>
      </c>
      <c r="C7" s="59" t="s">
        <v>112</v>
      </c>
      <c r="D7" s="47" t="s">
        <v>113</v>
      </c>
      <c r="E7" s="47" t="s">
        <v>351</v>
      </c>
      <c r="F7" s="48"/>
      <c r="G7" s="47" t="s">
        <v>114</v>
      </c>
      <c r="H7" s="55"/>
      <c r="I7" s="56" t="s">
        <v>8</v>
      </c>
      <c r="J7" s="56" t="s">
        <v>35</v>
      </c>
      <c r="K7" s="57"/>
      <c r="L7" s="55"/>
      <c r="M7" s="58" t="s">
        <v>364</v>
      </c>
      <c r="N7" s="57" t="s">
        <v>45</v>
      </c>
    </row>
    <row r="8" spans="1:15" ht="32">
      <c r="A8" s="54">
        <v>2</v>
      </c>
      <c r="B8" s="47" t="s">
        <v>44</v>
      </c>
      <c r="C8" s="59" t="s">
        <v>115</v>
      </c>
      <c r="D8" s="47" t="s">
        <v>113</v>
      </c>
      <c r="E8" s="47" t="s">
        <v>351</v>
      </c>
      <c r="F8" s="48"/>
      <c r="G8" s="47" t="s">
        <v>116</v>
      </c>
      <c r="H8" s="55"/>
      <c r="I8" s="56" t="s">
        <v>8</v>
      </c>
      <c r="J8" s="56" t="s">
        <v>35</v>
      </c>
      <c r="K8" s="57"/>
      <c r="L8" s="55"/>
      <c r="M8" s="58" t="s">
        <v>364</v>
      </c>
      <c r="N8" s="57" t="s">
        <v>45</v>
      </c>
    </row>
    <row r="9" spans="1:15" ht="32">
      <c r="A9" s="54">
        <v>3</v>
      </c>
      <c r="B9" s="47" t="s">
        <v>44</v>
      </c>
      <c r="C9" s="59" t="s">
        <v>117</v>
      </c>
      <c r="D9" s="47" t="s">
        <v>113</v>
      </c>
      <c r="E9" s="47" t="s">
        <v>351</v>
      </c>
      <c r="F9" s="48"/>
      <c r="G9" s="47" t="s">
        <v>118</v>
      </c>
      <c r="H9" s="55"/>
      <c r="I9" s="56" t="s">
        <v>8</v>
      </c>
      <c r="J9" s="56" t="s">
        <v>35</v>
      </c>
      <c r="K9" s="57"/>
      <c r="L9" s="55"/>
      <c r="M9" s="58" t="s">
        <v>364</v>
      </c>
      <c r="N9" s="57" t="s">
        <v>45</v>
      </c>
    </row>
    <row r="10" spans="1:15" ht="32">
      <c r="A10" s="54">
        <v>4</v>
      </c>
      <c r="B10" s="47" t="s">
        <v>44</v>
      </c>
      <c r="C10" s="59" t="s">
        <v>119</v>
      </c>
      <c r="D10" s="47" t="s">
        <v>113</v>
      </c>
      <c r="E10" s="47" t="s">
        <v>351</v>
      </c>
      <c r="F10" s="48"/>
      <c r="G10" s="47" t="s">
        <v>120</v>
      </c>
      <c r="H10" s="55"/>
      <c r="I10" s="56" t="s">
        <v>8</v>
      </c>
      <c r="J10" s="56" t="s">
        <v>35</v>
      </c>
      <c r="K10" s="57"/>
      <c r="L10" s="55"/>
      <c r="M10" s="58" t="s">
        <v>364</v>
      </c>
      <c r="N10" s="57" t="s">
        <v>45</v>
      </c>
    </row>
    <row r="11" spans="1:15" ht="32">
      <c r="A11" s="54">
        <v>5</v>
      </c>
      <c r="B11" s="47" t="s">
        <v>44</v>
      </c>
      <c r="C11" s="59" t="s">
        <v>121</v>
      </c>
      <c r="D11" s="47" t="s">
        <v>113</v>
      </c>
      <c r="E11" s="47" t="s">
        <v>351</v>
      </c>
      <c r="F11" s="48"/>
      <c r="G11" s="47" t="s">
        <v>122</v>
      </c>
      <c r="H11" s="55"/>
      <c r="I11" s="56" t="s">
        <v>8</v>
      </c>
      <c r="J11" s="56" t="s">
        <v>35</v>
      </c>
      <c r="K11" s="57"/>
      <c r="L11" s="55"/>
      <c r="M11" s="58" t="s">
        <v>364</v>
      </c>
      <c r="N11" s="57" t="s">
        <v>45</v>
      </c>
    </row>
    <row r="12" spans="1:15" ht="32">
      <c r="A12" s="54">
        <v>6</v>
      </c>
      <c r="B12" s="47" t="s">
        <v>44</v>
      </c>
      <c r="C12" s="59" t="s">
        <v>123</v>
      </c>
      <c r="D12" s="47" t="s">
        <v>113</v>
      </c>
      <c r="E12" s="47" t="s">
        <v>351</v>
      </c>
      <c r="F12" s="48"/>
      <c r="G12" s="47" t="s">
        <v>124</v>
      </c>
      <c r="H12" s="55"/>
      <c r="I12" s="56" t="s">
        <v>8</v>
      </c>
      <c r="J12" s="56" t="s">
        <v>35</v>
      </c>
      <c r="K12" s="57"/>
      <c r="L12" s="55"/>
      <c r="M12" s="58" t="s">
        <v>364</v>
      </c>
      <c r="N12" s="57" t="s">
        <v>45</v>
      </c>
    </row>
    <row r="13" spans="1:15" ht="48">
      <c r="A13" s="54">
        <v>7</v>
      </c>
      <c r="B13" s="47" t="s">
        <v>44</v>
      </c>
      <c r="C13" s="59" t="s">
        <v>125</v>
      </c>
      <c r="D13" s="47" t="s">
        <v>126</v>
      </c>
      <c r="E13" s="47" t="s">
        <v>351</v>
      </c>
      <c r="F13" s="48"/>
      <c r="G13" s="47" t="s">
        <v>127</v>
      </c>
      <c r="H13" s="55"/>
      <c r="I13" s="56" t="s">
        <v>8</v>
      </c>
      <c r="J13" s="56" t="s">
        <v>35</v>
      </c>
      <c r="K13" s="57"/>
      <c r="L13" s="55"/>
      <c r="M13" s="58" t="s">
        <v>364</v>
      </c>
      <c r="N13" s="57" t="s">
        <v>45</v>
      </c>
    </row>
    <row r="14" spans="1:15" ht="48">
      <c r="A14" s="54">
        <v>8</v>
      </c>
      <c r="B14" s="47" t="s">
        <v>44</v>
      </c>
      <c r="C14" s="59" t="s">
        <v>128</v>
      </c>
      <c r="D14" s="47" t="s">
        <v>126</v>
      </c>
      <c r="E14" s="47" t="s">
        <v>351</v>
      </c>
      <c r="F14" s="48"/>
      <c r="G14" s="47" t="s">
        <v>129</v>
      </c>
      <c r="H14" s="55"/>
      <c r="I14" s="56" t="s">
        <v>8</v>
      </c>
      <c r="J14" s="56" t="s">
        <v>35</v>
      </c>
      <c r="K14" s="57"/>
      <c r="L14" s="55"/>
      <c r="M14" s="58" t="s">
        <v>364</v>
      </c>
      <c r="N14" s="57" t="s">
        <v>45</v>
      </c>
    </row>
    <row r="15" spans="1:15" ht="48">
      <c r="A15" s="54">
        <v>9</v>
      </c>
      <c r="B15" s="47" t="s">
        <v>44</v>
      </c>
      <c r="C15" s="59" t="s">
        <v>130</v>
      </c>
      <c r="D15" s="47" t="s">
        <v>126</v>
      </c>
      <c r="E15" s="47" t="s">
        <v>351</v>
      </c>
      <c r="F15" s="48"/>
      <c r="G15" s="47" t="s">
        <v>131</v>
      </c>
      <c r="H15" s="55"/>
      <c r="I15" s="56" t="s">
        <v>8</v>
      </c>
      <c r="J15" s="56" t="s">
        <v>35</v>
      </c>
      <c r="K15" s="57"/>
      <c r="L15" s="55"/>
      <c r="M15" s="58" t="s">
        <v>364</v>
      </c>
      <c r="N15" s="57" t="s">
        <v>45</v>
      </c>
    </row>
    <row r="16" spans="1:15" ht="48">
      <c r="A16" s="54">
        <v>10</v>
      </c>
      <c r="B16" s="47" t="s">
        <v>46</v>
      </c>
      <c r="C16" s="59" t="s">
        <v>132</v>
      </c>
      <c r="D16" s="47" t="s">
        <v>126</v>
      </c>
      <c r="E16" s="47" t="s">
        <v>351</v>
      </c>
      <c r="F16" s="48"/>
      <c r="G16" s="47" t="s">
        <v>133</v>
      </c>
      <c r="H16" s="55"/>
      <c r="I16" s="56" t="s">
        <v>8</v>
      </c>
      <c r="J16" s="56" t="s">
        <v>35</v>
      </c>
      <c r="K16" s="57"/>
      <c r="L16" s="55"/>
      <c r="M16" s="58" t="s">
        <v>364</v>
      </c>
      <c r="N16" s="57" t="s">
        <v>45</v>
      </c>
    </row>
    <row r="17" spans="1:14" ht="48">
      <c r="A17" s="54">
        <v>11</v>
      </c>
      <c r="B17" s="47" t="s">
        <v>46</v>
      </c>
      <c r="C17" s="59" t="s">
        <v>134</v>
      </c>
      <c r="D17" s="47" t="s">
        <v>135</v>
      </c>
      <c r="E17" s="47" t="s">
        <v>351</v>
      </c>
      <c r="F17" s="48"/>
      <c r="G17" s="47" t="s">
        <v>136</v>
      </c>
      <c r="H17" s="55"/>
      <c r="I17" s="56" t="s">
        <v>8</v>
      </c>
      <c r="J17" s="56" t="s">
        <v>35</v>
      </c>
      <c r="K17" s="57"/>
      <c r="L17" s="55"/>
      <c r="M17" s="58" t="s">
        <v>364</v>
      </c>
      <c r="N17" s="57" t="s">
        <v>45</v>
      </c>
    </row>
  </sheetData>
  <mergeCells count="5">
    <mergeCell ref="D1:L1"/>
    <mergeCell ref="D2:L2"/>
    <mergeCell ref="D3:D4"/>
    <mergeCell ref="F3:F4"/>
    <mergeCell ref="H3:H4"/>
  </mergeCells>
  <conditionalFormatting sqref="I7 I12:I16">
    <cfRule type="expression" dxfId="377" priority="34">
      <formula>I7="Untested"</formula>
    </cfRule>
    <cfRule type="expression" dxfId="376" priority="35">
      <formula>I7="Pass"</formula>
    </cfRule>
    <cfRule type="expression" dxfId="375" priority="36">
      <formula>I7="Fail"</formula>
    </cfRule>
  </conditionalFormatting>
  <conditionalFormatting sqref="J7 J12:J16">
    <cfRule type="expression" dxfId="374" priority="31">
      <formula>J7="Medium"</formula>
    </cfRule>
    <cfRule type="expression" dxfId="373" priority="32">
      <formula>J7="Low"</formula>
    </cfRule>
    <cfRule type="expression" dxfId="372" priority="33">
      <formula>J7="High"</formula>
    </cfRule>
  </conditionalFormatting>
  <conditionalFormatting sqref="I8">
    <cfRule type="expression" dxfId="371" priority="28">
      <formula>I8="Untested"</formula>
    </cfRule>
    <cfRule type="expression" dxfId="370" priority="29">
      <formula>I8="Pass"</formula>
    </cfRule>
    <cfRule type="expression" dxfId="369" priority="30">
      <formula>I8="Fail"</formula>
    </cfRule>
  </conditionalFormatting>
  <conditionalFormatting sqref="J8">
    <cfRule type="expression" dxfId="368" priority="25">
      <formula>J8="Medium"</formula>
    </cfRule>
    <cfRule type="expression" dxfId="367" priority="26">
      <formula>J8="Low"</formula>
    </cfRule>
    <cfRule type="expression" dxfId="366" priority="27">
      <formula>J8="High"</formula>
    </cfRule>
  </conditionalFormatting>
  <conditionalFormatting sqref="I9">
    <cfRule type="expression" dxfId="365" priority="22">
      <formula>I9="Untested"</formula>
    </cfRule>
    <cfRule type="expression" dxfId="364" priority="23">
      <formula>I9="Pass"</formula>
    </cfRule>
    <cfRule type="expression" dxfId="363" priority="24">
      <formula>I9="Fail"</formula>
    </cfRule>
  </conditionalFormatting>
  <conditionalFormatting sqref="J9">
    <cfRule type="expression" dxfId="362" priority="19">
      <formula>J9="Medium"</formula>
    </cfRule>
    <cfRule type="expression" dxfId="361" priority="20">
      <formula>J9="Low"</formula>
    </cfRule>
    <cfRule type="expression" dxfId="360" priority="21">
      <formula>J9="High"</formula>
    </cfRule>
  </conditionalFormatting>
  <conditionalFormatting sqref="I10">
    <cfRule type="expression" dxfId="359" priority="16">
      <formula>I10="Untested"</formula>
    </cfRule>
    <cfRule type="expression" dxfId="358" priority="17">
      <formula>I10="Pass"</formula>
    </cfRule>
    <cfRule type="expression" dxfId="357" priority="18">
      <formula>I10="Fail"</formula>
    </cfRule>
  </conditionalFormatting>
  <conditionalFormatting sqref="J10">
    <cfRule type="expression" dxfId="356" priority="13">
      <formula>J10="Medium"</formula>
    </cfRule>
    <cfRule type="expression" dxfId="355" priority="14">
      <formula>J10="Low"</formula>
    </cfRule>
    <cfRule type="expression" dxfId="354" priority="15">
      <formula>J10="High"</formula>
    </cfRule>
  </conditionalFormatting>
  <conditionalFormatting sqref="I11">
    <cfRule type="expression" dxfId="353" priority="10">
      <formula>I11="Untested"</formula>
    </cfRule>
    <cfRule type="expression" dxfId="352" priority="11">
      <formula>I11="Pass"</formula>
    </cfRule>
    <cfRule type="expression" dxfId="351" priority="12">
      <formula>I11="Fail"</formula>
    </cfRule>
  </conditionalFormatting>
  <conditionalFormatting sqref="J11">
    <cfRule type="expression" dxfId="350" priority="7">
      <formula>J11="Medium"</formula>
    </cfRule>
    <cfRule type="expression" dxfId="349" priority="8">
      <formula>J11="Low"</formula>
    </cfRule>
    <cfRule type="expression" dxfId="348" priority="9">
      <formula>J11="High"</formula>
    </cfRule>
  </conditionalFormatting>
  <conditionalFormatting sqref="I17">
    <cfRule type="expression" dxfId="347" priority="4">
      <formula>I17="Untested"</formula>
    </cfRule>
    <cfRule type="expression" dxfId="346" priority="5">
      <formula>I17="Pass"</formula>
    </cfRule>
    <cfRule type="expression" dxfId="345" priority="6">
      <formula>I17="Fail"</formula>
    </cfRule>
  </conditionalFormatting>
  <conditionalFormatting sqref="J17">
    <cfRule type="expression" dxfId="344" priority="1">
      <formula>J17="Medium"</formula>
    </cfRule>
    <cfRule type="expression" dxfId="343" priority="2">
      <formula>J17="Low"</formula>
    </cfRule>
    <cfRule type="expression" dxfId="342" priority="3">
      <formula>J17="High"</formula>
    </cfRule>
  </conditionalFormatting>
  <dataValidations count="2">
    <dataValidation allowBlank="1" showInputMessage="1" showErrorMessage="1" promptTitle="ket-qua1" sqref="I5 I1:I2" xr:uid="{00000000-0002-0000-0900-000000000000}"/>
    <dataValidation type="list" allowBlank="1" showInputMessage="1" showErrorMessage="1" sqref="J2" xr:uid="{00000000-0002-0000-09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2000000}">
          <x14:formula1>
            <xm:f>'/Users/dungnguyen/Desktop/TestCase/C:\Users\ADMIN\Desktop\CapstoneProjectIMG\classDG\[Testcase_guest.xlsx]Config'!#REF!</xm:f>
          </x14:formula1>
          <xm:sqref>J5 J18:J1048576</xm:sqref>
        </x14:dataValidation>
        <x14:dataValidation type="list" allowBlank="1" showInputMessage="1" showErrorMessage="1" xr:uid="{00000000-0002-0000-0900-000003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900-000004000000}">
          <x14:formula1>
            <xm:f>'/Users/dungnguyen/Desktop/TestCase/C:\Users\PC Market\Desktop\New folder (4)\Tcs\[Testcase_ManageUser.xlsx]Config'!#REF!</xm:f>
          </x14:formula1>
          <xm:sqref>I7:J17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9"/>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137</v>
      </c>
      <c r="D1" s="100"/>
      <c r="E1" s="100"/>
      <c r="F1" s="100"/>
      <c r="G1" s="100"/>
      <c r="H1" s="100"/>
      <c r="I1" s="100"/>
      <c r="J1" s="100"/>
      <c r="K1" s="100"/>
      <c r="L1" s="100"/>
      <c r="M1" s="78"/>
      <c r="N1" s="62"/>
      <c r="O1" s="63"/>
    </row>
    <row r="2" spans="1:15" s="52" customFormat="1" ht="29">
      <c r="B2" s="60" t="s">
        <v>7</v>
      </c>
      <c r="C2" s="64"/>
      <c r="D2" s="101"/>
      <c r="E2" s="101"/>
      <c r="F2" s="101"/>
      <c r="G2" s="101"/>
      <c r="H2" s="101"/>
      <c r="I2" s="101"/>
      <c r="J2" s="101"/>
      <c r="K2" s="101"/>
      <c r="L2" s="100"/>
      <c r="M2" s="78"/>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COUNTIF(I7:I73,"Pass")</f>
        <v>3</v>
      </c>
      <c r="C4" s="70"/>
      <c r="D4" s="102"/>
      <c r="E4" s="69">
        <f>COUNTIF(I8:I73,"Fail")</f>
        <v>0</v>
      </c>
      <c r="F4" s="104"/>
      <c r="G4" s="71">
        <f>COUNTIF(I8:I73,"Untested")</f>
        <v>0</v>
      </c>
      <c r="H4" s="106"/>
      <c r="I4" s="65">
        <f>(B4+E4+G4)</f>
        <v>3</v>
      </c>
      <c r="J4" s="72"/>
      <c r="K4" s="65">
        <f>COUNTIF(J8:J73,"High")</f>
        <v>0</v>
      </c>
      <c r="L4" s="65">
        <f>COUNTIF(J7:J73,"Medium")</f>
        <v>3</v>
      </c>
      <c r="M4" s="32">
        <f>COUNTIF(J8:J73,"Low")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32">
      <c r="A7" s="54">
        <v>1</v>
      </c>
      <c r="B7" s="47" t="s">
        <v>44</v>
      </c>
      <c r="C7" s="59" t="s">
        <v>138</v>
      </c>
      <c r="D7" s="47" t="s">
        <v>139</v>
      </c>
      <c r="E7" s="47" t="s">
        <v>350</v>
      </c>
      <c r="F7" s="48"/>
      <c r="G7" s="47" t="s">
        <v>140</v>
      </c>
      <c r="H7" s="55"/>
      <c r="I7" s="56" t="s">
        <v>8</v>
      </c>
      <c r="J7" s="56" t="s">
        <v>35</v>
      </c>
      <c r="K7" s="57"/>
      <c r="L7" s="55"/>
      <c r="M7" s="58" t="s">
        <v>364</v>
      </c>
      <c r="N7" s="57" t="s">
        <v>45</v>
      </c>
    </row>
    <row r="8" spans="1:15" ht="48">
      <c r="A8" s="54">
        <v>2</v>
      </c>
      <c r="B8" s="47" t="s">
        <v>44</v>
      </c>
      <c r="C8" s="59" t="s">
        <v>141</v>
      </c>
      <c r="D8" s="47" t="s">
        <v>142</v>
      </c>
      <c r="E8" s="47" t="s">
        <v>350</v>
      </c>
      <c r="F8" s="48"/>
      <c r="G8" s="47" t="s">
        <v>143</v>
      </c>
      <c r="H8" s="55"/>
      <c r="I8" s="56" t="s">
        <v>8</v>
      </c>
      <c r="J8" s="56" t="s">
        <v>35</v>
      </c>
      <c r="K8" s="57"/>
      <c r="L8" s="55"/>
      <c r="M8" s="58" t="s">
        <v>364</v>
      </c>
      <c r="N8" s="57" t="s">
        <v>45</v>
      </c>
    </row>
    <row r="9" spans="1:15" ht="64">
      <c r="A9" s="54">
        <v>3</v>
      </c>
      <c r="B9" s="47" t="s">
        <v>144</v>
      </c>
      <c r="C9" s="59" t="s">
        <v>145</v>
      </c>
      <c r="D9" s="47" t="s">
        <v>146</v>
      </c>
      <c r="E9" s="47" t="s">
        <v>350</v>
      </c>
      <c r="F9" s="48"/>
      <c r="G9" s="47" t="s">
        <v>147</v>
      </c>
      <c r="H9" s="55"/>
      <c r="I9" s="56" t="s">
        <v>8</v>
      </c>
      <c r="J9" s="56" t="s">
        <v>35</v>
      </c>
      <c r="K9" s="57"/>
      <c r="L9" s="55"/>
      <c r="M9" s="58" t="s">
        <v>364</v>
      </c>
      <c r="N9" s="57" t="s">
        <v>45</v>
      </c>
    </row>
  </sheetData>
  <mergeCells count="5">
    <mergeCell ref="D1:L1"/>
    <mergeCell ref="D2:L2"/>
    <mergeCell ref="D3:D4"/>
    <mergeCell ref="F3:F4"/>
    <mergeCell ref="H3:H4"/>
  </mergeCells>
  <conditionalFormatting sqref="I7">
    <cfRule type="expression" dxfId="341" priority="16">
      <formula>I7="Untested"</formula>
    </cfRule>
    <cfRule type="expression" dxfId="340" priority="17">
      <formula>I7="Pass"</formula>
    </cfRule>
    <cfRule type="expression" dxfId="339" priority="18">
      <formula>I7="Fail"</formula>
    </cfRule>
  </conditionalFormatting>
  <conditionalFormatting sqref="J7">
    <cfRule type="expression" dxfId="338" priority="13">
      <formula>J7="Medium"</formula>
    </cfRule>
    <cfRule type="expression" dxfId="337" priority="14">
      <formula>J7="Low"</formula>
    </cfRule>
    <cfRule type="expression" dxfId="336" priority="15">
      <formula>J7="High"</formula>
    </cfRule>
  </conditionalFormatting>
  <conditionalFormatting sqref="I8">
    <cfRule type="expression" dxfId="335" priority="10">
      <formula>I8="Untested"</formula>
    </cfRule>
    <cfRule type="expression" dxfId="334" priority="11">
      <formula>I8="Pass"</formula>
    </cfRule>
    <cfRule type="expression" dxfId="333" priority="12">
      <formula>I8="Fail"</formula>
    </cfRule>
  </conditionalFormatting>
  <conditionalFormatting sqref="J8">
    <cfRule type="expression" dxfId="332" priority="7">
      <formula>J8="Medium"</formula>
    </cfRule>
    <cfRule type="expression" dxfId="331" priority="8">
      <formula>J8="Low"</formula>
    </cfRule>
    <cfRule type="expression" dxfId="330" priority="9">
      <formula>J8="High"</formula>
    </cfRule>
  </conditionalFormatting>
  <conditionalFormatting sqref="I9">
    <cfRule type="expression" dxfId="329" priority="4">
      <formula>I9="Untested"</formula>
    </cfRule>
    <cfRule type="expression" dxfId="328" priority="5">
      <formula>I9="Pass"</formula>
    </cfRule>
    <cfRule type="expression" dxfId="327" priority="6">
      <formula>I9="Fail"</formula>
    </cfRule>
  </conditionalFormatting>
  <conditionalFormatting sqref="J9">
    <cfRule type="expression" dxfId="326" priority="1">
      <formula>J9="Medium"</formula>
    </cfRule>
    <cfRule type="expression" dxfId="325" priority="2">
      <formula>J9="Low"</formula>
    </cfRule>
    <cfRule type="expression" dxfId="324" priority="3">
      <formula>J9="High"</formula>
    </cfRule>
  </conditionalFormatting>
  <dataValidations count="2">
    <dataValidation type="list" allowBlank="1" showInputMessage="1" showErrorMessage="1" sqref="J2" xr:uid="{00000000-0002-0000-0A00-000000000000}">
      <formula1>#REF!</formula1>
    </dataValidation>
    <dataValidation allowBlank="1" showInputMessage="1" showErrorMessage="1" promptTitle="ket-qua1" sqref="I5 I1:I2" xr:uid="{00000000-0002-0000-0A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2000000}">
          <x14:formula1>
            <xm:f>'/Users/dungnguyen/Desktop/TestCase/C:\Users\PC Market\Desktop\New folder (4)\Tcs\[Testcase_ManageUser.xlsx]Config'!#REF!</xm:f>
          </x14:formula1>
          <xm:sqref>I7:J9</xm:sqref>
        </x14:dataValidation>
        <x14:dataValidation type="list" allowBlank="1" showInputMessage="1" showErrorMessage="1" xr:uid="{00000000-0002-0000-0A00-000003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A00-000004000000}">
          <x14:formula1>
            <xm:f>'/Users/dungnguyen/Desktop/TestCase/C:\Users\ADMIN\Desktop\CapstoneProjectIMG\classDG\[Testcase_guest.xlsx]Config'!#REF!</xm:f>
          </x14:formula1>
          <xm:sqref>J5 J10:J1048576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5"/>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30.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148</v>
      </c>
      <c r="D1" s="100"/>
      <c r="E1" s="100"/>
      <c r="F1" s="100"/>
      <c r="G1" s="100"/>
      <c r="H1" s="100"/>
      <c r="I1" s="100"/>
      <c r="J1" s="100"/>
      <c r="K1" s="100"/>
      <c r="L1" s="100"/>
      <c r="M1" s="78"/>
      <c r="N1" s="62"/>
      <c r="O1" s="63"/>
    </row>
    <row r="2" spans="1:15" s="52" customFormat="1" ht="29">
      <c r="B2" s="60" t="s">
        <v>7</v>
      </c>
      <c r="C2" s="64"/>
      <c r="D2" s="101"/>
      <c r="E2" s="101"/>
      <c r="F2" s="101"/>
      <c r="G2" s="101"/>
      <c r="H2" s="101"/>
      <c r="I2" s="101"/>
      <c r="J2" s="101"/>
      <c r="K2" s="101"/>
      <c r="L2" s="100"/>
      <c r="M2" s="78"/>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COUNTIF(I7:I75,"Pass")</f>
        <v>9</v>
      </c>
      <c r="C4" s="70"/>
      <c r="D4" s="102"/>
      <c r="E4" s="69">
        <f>COUNTIF(I8:I75,"Fail")</f>
        <v>0</v>
      </c>
      <c r="F4" s="104"/>
      <c r="G4" s="71">
        <f>COUNTIF(I8:I75,"Untested")</f>
        <v>0</v>
      </c>
      <c r="H4" s="106"/>
      <c r="I4" s="65">
        <f>(B4+E4+G4)</f>
        <v>9</v>
      </c>
      <c r="J4" s="72"/>
      <c r="K4" s="65">
        <f>COUNTIF(J8:J75,"High")</f>
        <v>8</v>
      </c>
      <c r="L4" s="65">
        <f>COUNTIF(J7:J75,"Medium")</f>
        <v>0</v>
      </c>
      <c r="M4" s="32">
        <f>COUNTIF(J8:J75,"Low")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155" customHeight="1">
      <c r="A7" s="54">
        <v>1</v>
      </c>
      <c r="B7" s="47" t="s">
        <v>44</v>
      </c>
      <c r="C7" s="59" t="s">
        <v>161</v>
      </c>
      <c r="D7" s="47" t="s">
        <v>162</v>
      </c>
      <c r="E7" s="47" t="s">
        <v>191</v>
      </c>
      <c r="F7" s="48"/>
      <c r="G7" s="47" t="s">
        <v>163</v>
      </c>
      <c r="H7" s="55"/>
      <c r="I7" s="56" t="s">
        <v>8</v>
      </c>
      <c r="J7" s="56" t="s">
        <v>34</v>
      </c>
      <c r="K7" s="57"/>
      <c r="L7" s="55"/>
      <c r="M7" s="58" t="s">
        <v>365</v>
      </c>
      <c r="N7" s="81" t="s">
        <v>164</v>
      </c>
    </row>
    <row r="8" spans="1:15" ht="124" customHeight="1">
      <c r="A8" s="54">
        <v>2</v>
      </c>
      <c r="B8" s="47" t="s">
        <v>165</v>
      </c>
      <c r="C8" s="59" t="s">
        <v>166</v>
      </c>
      <c r="D8" s="47" t="s">
        <v>167</v>
      </c>
      <c r="E8" s="47" t="s">
        <v>191</v>
      </c>
      <c r="F8" s="82" t="s">
        <v>168</v>
      </c>
      <c r="G8" s="47" t="s">
        <v>169</v>
      </c>
      <c r="H8" s="55"/>
      <c r="I8" s="56" t="s">
        <v>8</v>
      </c>
      <c r="J8" s="56" t="s">
        <v>34</v>
      </c>
      <c r="K8" s="57"/>
      <c r="L8" s="55"/>
      <c r="M8" s="58" t="s">
        <v>365</v>
      </c>
      <c r="N8" s="81" t="s">
        <v>164</v>
      </c>
    </row>
    <row r="9" spans="1:15" ht="80">
      <c r="A9" s="54">
        <v>3</v>
      </c>
      <c r="B9" s="47" t="s">
        <v>144</v>
      </c>
      <c r="C9" s="59" t="s">
        <v>170</v>
      </c>
      <c r="D9" s="47" t="s">
        <v>171</v>
      </c>
      <c r="E9" s="47" t="s">
        <v>191</v>
      </c>
      <c r="F9" s="82" t="s">
        <v>172</v>
      </c>
      <c r="G9" s="47" t="s">
        <v>173</v>
      </c>
      <c r="H9" s="55"/>
      <c r="I9" s="56" t="s">
        <v>8</v>
      </c>
      <c r="J9" s="56" t="s">
        <v>34</v>
      </c>
      <c r="K9" s="57"/>
      <c r="L9" s="55"/>
      <c r="M9" s="58" t="s">
        <v>365</v>
      </c>
      <c r="N9" s="57" t="s">
        <v>45</v>
      </c>
    </row>
    <row r="10" spans="1:15" ht="64">
      <c r="A10" s="54">
        <v>4</v>
      </c>
      <c r="B10" s="47" t="s">
        <v>144</v>
      </c>
      <c r="C10" s="59" t="s">
        <v>174</v>
      </c>
      <c r="D10" s="47" t="s">
        <v>175</v>
      </c>
      <c r="E10" s="47" t="s">
        <v>191</v>
      </c>
      <c r="F10" s="82" t="s">
        <v>176</v>
      </c>
      <c r="G10" s="47" t="s">
        <v>177</v>
      </c>
      <c r="H10" s="55"/>
      <c r="I10" s="56" t="s">
        <v>8</v>
      </c>
      <c r="J10" s="56" t="s">
        <v>34</v>
      </c>
      <c r="K10" s="57"/>
      <c r="L10" s="55"/>
      <c r="M10" s="58" t="s">
        <v>365</v>
      </c>
      <c r="N10" s="57" t="s">
        <v>45</v>
      </c>
    </row>
    <row r="11" spans="1:15" ht="80">
      <c r="A11" s="54">
        <v>5</v>
      </c>
      <c r="B11" s="47" t="s">
        <v>144</v>
      </c>
      <c r="C11" s="59" t="s">
        <v>170</v>
      </c>
      <c r="D11" s="47" t="s">
        <v>171</v>
      </c>
      <c r="E11" s="47" t="s">
        <v>191</v>
      </c>
      <c r="F11" s="82" t="s">
        <v>172</v>
      </c>
      <c r="G11" s="47" t="s">
        <v>173</v>
      </c>
      <c r="H11" s="55"/>
      <c r="I11" s="56" t="s">
        <v>8</v>
      </c>
      <c r="J11" s="56" t="s">
        <v>34</v>
      </c>
      <c r="K11" s="57"/>
      <c r="L11" s="55"/>
      <c r="M11" s="58" t="s">
        <v>365</v>
      </c>
      <c r="N11" s="57" t="s">
        <v>45</v>
      </c>
    </row>
    <row r="12" spans="1:15" ht="64">
      <c r="A12" s="54">
        <v>6</v>
      </c>
      <c r="B12" s="47" t="s">
        <v>144</v>
      </c>
      <c r="C12" s="59" t="s">
        <v>178</v>
      </c>
      <c r="D12" s="47" t="s">
        <v>179</v>
      </c>
      <c r="E12" s="47" t="s">
        <v>191</v>
      </c>
      <c r="F12" s="82" t="s">
        <v>180</v>
      </c>
      <c r="G12" s="47" t="s">
        <v>181</v>
      </c>
      <c r="H12" s="55"/>
      <c r="I12" s="56" t="s">
        <v>8</v>
      </c>
      <c r="J12" s="56" t="s">
        <v>34</v>
      </c>
      <c r="K12" s="57"/>
      <c r="L12" s="55"/>
      <c r="M12" s="58" t="s">
        <v>365</v>
      </c>
      <c r="N12" s="57" t="s">
        <v>45</v>
      </c>
    </row>
    <row r="13" spans="1:15" ht="64">
      <c r="A13" s="54">
        <v>7</v>
      </c>
      <c r="B13" s="47" t="s">
        <v>144</v>
      </c>
      <c r="C13" s="59" t="s">
        <v>182</v>
      </c>
      <c r="D13" s="47" t="s">
        <v>183</v>
      </c>
      <c r="E13" s="47" t="s">
        <v>191</v>
      </c>
      <c r="F13" s="82" t="s">
        <v>184</v>
      </c>
      <c r="G13" s="47" t="s">
        <v>185</v>
      </c>
      <c r="H13" s="55"/>
      <c r="I13" s="56" t="s">
        <v>8</v>
      </c>
      <c r="J13" s="56" t="s">
        <v>34</v>
      </c>
      <c r="K13" s="57"/>
      <c r="L13" s="55"/>
      <c r="M13" s="58" t="s">
        <v>365</v>
      </c>
      <c r="N13" s="57" t="s">
        <v>45</v>
      </c>
    </row>
    <row r="14" spans="1:15" ht="80">
      <c r="A14" s="54">
        <v>8</v>
      </c>
      <c r="B14" s="47" t="s">
        <v>144</v>
      </c>
      <c r="C14" s="59" t="s">
        <v>186</v>
      </c>
      <c r="D14" s="47" t="s">
        <v>171</v>
      </c>
      <c r="E14" s="47" t="s">
        <v>191</v>
      </c>
      <c r="F14" s="82" t="s">
        <v>187</v>
      </c>
      <c r="G14" s="47" t="s">
        <v>188</v>
      </c>
      <c r="H14" s="55"/>
      <c r="I14" s="56" t="s">
        <v>8</v>
      </c>
      <c r="J14" s="56" t="s">
        <v>34</v>
      </c>
      <c r="K14" s="57"/>
      <c r="L14" s="55"/>
      <c r="M14" s="58" t="s">
        <v>365</v>
      </c>
      <c r="N14" s="57" t="s">
        <v>45</v>
      </c>
    </row>
    <row r="15" spans="1:15" ht="124" customHeight="1">
      <c r="A15" s="54">
        <v>9</v>
      </c>
      <c r="B15" s="47" t="s">
        <v>144</v>
      </c>
      <c r="C15" s="59" t="s">
        <v>189</v>
      </c>
      <c r="D15" s="47" t="s">
        <v>167</v>
      </c>
      <c r="E15" s="47" t="s">
        <v>191</v>
      </c>
      <c r="F15" s="82" t="s">
        <v>168</v>
      </c>
      <c r="G15" s="47" t="s">
        <v>190</v>
      </c>
      <c r="H15" s="55"/>
      <c r="I15" s="56" t="s">
        <v>8</v>
      </c>
      <c r="J15" s="56" t="s">
        <v>34</v>
      </c>
      <c r="K15" s="57"/>
      <c r="L15" s="55"/>
      <c r="M15" s="58" t="s">
        <v>365</v>
      </c>
      <c r="N15" s="81" t="s">
        <v>164</v>
      </c>
    </row>
  </sheetData>
  <mergeCells count="5">
    <mergeCell ref="D1:L1"/>
    <mergeCell ref="D2:L2"/>
    <mergeCell ref="D3:D4"/>
    <mergeCell ref="F3:F4"/>
    <mergeCell ref="H3:H4"/>
  </mergeCells>
  <conditionalFormatting sqref="I14">
    <cfRule type="expression" dxfId="323" priority="10">
      <formula>I14="Untested"</formula>
    </cfRule>
    <cfRule type="expression" dxfId="322" priority="11">
      <formula>I14="Pass"</formula>
    </cfRule>
    <cfRule type="expression" dxfId="321" priority="12">
      <formula>I14="Fail"</formula>
    </cfRule>
  </conditionalFormatting>
  <conditionalFormatting sqref="J14">
    <cfRule type="expression" dxfId="320" priority="7">
      <formula>J14="Medium"</formula>
    </cfRule>
    <cfRule type="expression" dxfId="319" priority="8">
      <formula>J14="Low"</formula>
    </cfRule>
    <cfRule type="expression" dxfId="318" priority="9">
      <formula>J14="High"</formula>
    </cfRule>
  </conditionalFormatting>
  <conditionalFormatting sqref="I9">
    <cfRule type="expression" dxfId="317" priority="52">
      <formula>I9="Untested"</formula>
    </cfRule>
    <cfRule type="expression" dxfId="316" priority="53">
      <formula>I9="Pass"</formula>
    </cfRule>
    <cfRule type="expression" dxfId="315" priority="54">
      <formula>I9="Fail"</formula>
    </cfRule>
  </conditionalFormatting>
  <conditionalFormatting sqref="J9">
    <cfRule type="expression" dxfId="314" priority="49">
      <formula>J9="Medium"</formula>
    </cfRule>
    <cfRule type="expression" dxfId="313" priority="50">
      <formula>J9="Low"</formula>
    </cfRule>
    <cfRule type="expression" dxfId="312" priority="51">
      <formula>J9="High"</formula>
    </cfRule>
  </conditionalFormatting>
  <conditionalFormatting sqref="J7">
    <cfRule type="expression" dxfId="311" priority="46">
      <formula>J7="Medium"</formula>
    </cfRule>
    <cfRule type="expression" dxfId="310" priority="47">
      <formula>J7="Low"</formula>
    </cfRule>
    <cfRule type="expression" dxfId="309" priority="48">
      <formula>J7="High"</formula>
    </cfRule>
  </conditionalFormatting>
  <conditionalFormatting sqref="I7">
    <cfRule type="expression" dxfId="308" priority="43">
      <formula>I7="Untested"</formula>
    </cfRule>
    <cfRule type="expression" dxfId="307" priority="44">
      <formula>I7="Pass"</formula>
    </cfRule>
    <cfRule type="expression" dxfId="306" priority="45">
      <formula>I7="Fail"</formula>
    </cfRule>
  </conditionalFormatting>
  <conditionalFormatting sqref="J8">
    <cfRule type="expression" dxfId="305" priority="40">
      <formula>J8="Medium"</formula>
    </cfRule>
    <cfRule type="expression" dxfId="304" priority="41">
      <formula>J8="Low"</formula>
    </cfRule>
    <cfRule type="expression" dxfId="303" priority="42">
      <formula>J8="High"</formula>
    </cfRule>
  </conditionalFormatting>
  <conditionalFormatting sqref="I8">
    <cfRule type="expression" dxfId="302" priority="37">
      <formula>I8="Untested"</formula>
    </cfRule>
    <cfRule type="expression" dxfId="301" priority="38">
      <formula>I8="Pass"</formula>
    </cfRule>
    <cfRule type="expression" dxfId="300" priority="39">
      <formula>I8="Fail"</formula>
    </cfRule>
  </conditionalFormatting>
  <conditionalFormatting sqref="I10">
    <cfRule type="expression" dxfId="299" priority="34">
      <formula>I10="Untested"</formula>
    </cfRule>
    <cfRule type="expression" dxfId="298" priority="35">
      <formula>I10="Pass"</formula>
    </cfRule>
    <cfRule type="expression" dxfId="297" priority="36">
      <formula>I10="Fail"</formula>
    </cfRule>
  </conditionalFormatting>
  <conditionalFormatting sqref="J10">
    <cfRule type="expression" dxfId="296" priority="31">
      <formula>J10="Medium"</formula>
    </cfRule>
    <cfRule type="expression" dxfId="295" priority="32">
      <formula>J10="Low"</formula>
    </cfRule>
    <cfRule type="expression" dxfId="294" priority="33">
      <formula>J10="High"</formula>
    </cfRule>
  </conditionalFormatting>
  <conditionalFormatting sqref="I11">
    <cfRule type="expression" dxfId="293" priority="28">
      <formula>I11="Untested"</formula>
    </cfRule>
    <cfRule type="expression" dxfId="292" priority="29">
      <formula>I11="Pass"</formula>
    </cfRule>
    <cfRule type="expression" dxfId="291" priority="30">
      <formula>I11="Fail"</formula>
    </cfRule>
  </conditionalFormatting>
  <conditionalFormatting sqref="J11">
    <cfRule type="expression" dxfId="290" priority="25">
      <formula>J11="Medium"</formula>
    </cfRule>
    <cfRule type="expression" dxfId="289" priority="26">
      <formula>J11="Low"</formula>
    </cfRule>
    <cfRule type="expression" dxfId="288" priority="27">
      <formula>J11="High"</formula>
    </cfRule>
  </conditionalFormatting>
  <conditionalFormatting sqref="I12">
    <cfRule type="expression" dxfId="287" priority="22">
      <formula>I12="Untested"</formula>
    </cfRule>
    <cfRule type="expression" dxfId="286" priority="23">
      <formula>I12="Pass"</formula>
    </cfRule>
    <cfRule type="expression" dxfId="285" priority="24">
      <formula>I12="Fail"</formula>
    </cfRule>
  </conditionalFormatting>
  <conditionalFormatting sqref="J12">
    <cfRule type="expression" dxfId="284" priority="19">
      <formula>J12="Medium"</formula>
    </cfRule>
    <cfRule type="expression" dxfId="283" priority="20">
      <formula>J12="Low"</formula>
    </cfRule>
    <cfRule type="expression" dxfId="282" priority="21">
      <formula>J12="High"</formula>
    </cfRule>
  </conditionalFormatting>
  <conditionalFormatting sqref="I13">
    <cfRule type="expression" dxfId="281" priority="16">
      <formula>I13="Untested"</formula>
    </cfRule>
    <cfRule type="expression" dxfId="280" priority="17">
      <formula>I13="Pass"</formula>
    </cfRule>
    <cfRule type="expression" dxfId="279" priority="18">
      <formula>I13="Fail"</formula>
    </cfRule>
  </conditionalFormatting>
  <conditionalFormatting sqref="J13">
    <cfRule type="expression" dxfId="278" priority="13">
      <formula>J13="Medium"</formula>
    </cfRule>
    <cfRule type="expression" dxfId="277" priority="14">
      <formula>J13="Low"</formula>
    </cfRule>
    <cfRule type="expression" dxfId="276" priority="15">
      <formula>J13="High"</formula>
    </cfRule>
  </conditionalFormatting>
  <conditionalFormatting sqref="J15">
    <cfRule type="expression" dxfId="275" priority="4">
      <formula>J15="Medium"</formula>
    </cfRule>
    <cfRule type="expression" dxfId="274" priority="5">
      <formula>J15="Low"</formula>
    </cfRule>
    <cfRule type="expression" dxfId="273" priority="6">
      <formula>J15="High"</formula>
    </cfRule>
  </conditionalFormatting>
  <conditionalFormatting sqref="I15">
    <cfRule type="expression" dxfId="272" priority="1">
      <formula>I15="Untested"</formula>
    </cfRule>
    <cfRule type="expression" dxfId="271" priority="2">
      <formula>I15="Pass"</formula>
    </cfRule>
    <cfRule type="expression" dxfId="270" priority="3">
      <formula>I15="Fail"</formula>
    </cfRule>
  </conditionalFormatting>
  <dataValidations count="2">
    <dataValidation allowBlank="1" showInputMessage="1" showErrorMessage="1" promptTitle="ket-qua1" sqref="I5 I1:I2" xr:uid="{00000000-0002-0000-0B00-000000000000}"/>
    <dataValidation type="list" allowBlank="1" showInputMessage="1" showErrorMessage="1" sqref="J2" xr:uid="{00000000-0002-0000-0B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2000000}">
          <x14:formula1>
            <xm:f>'/Users/dungnguyen/Desktop/TestCase/C:\Users\ADMIN\Desktop\[Testcase_User(Traveler, Guider, Guest).xlsx]Config'!#REF!</xm:f>
          </x14:formula1>
          <xm:sqref>J5 J16:J1048576</xm:sqref>
        </x14:dataValidation>
        <x14:dataValidation type="list" allowBlank="1" showInputMessage="1" showErrorMessage="1" xr:uid="{00000000-0002-0000-0B00-000003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B00-000004000000}">
          <x14:formula1>
            <xm:f>'/Users/dungnguyen/Desktop/TestCase/C:\Users\DKoran\Desktop\[Guider.xlsx]Config'!#REF!</xm:f>
          </x14:formula1>
          <xm:sqref>I7:J15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1"/>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30.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149</v>
      </c>
      <c r="D1" s="100"/>
      <c r="E1" s="100"/>
      <c r="F1" s="100"/>
      <c r="G1" s="100"/>
      <c r="H1" s="100"/>
      <c r="I1" s="100"/>
      <c r="J1" s="100"/>
      <c r="K1" s="100"/>
      <c r="L1" s="100"/>
      <c r="M1" s="78"/>
      <c r="N1" s="62"/>
      <c r="O1" s="63"/>
    </row>
    <row r="2" spans="1:15" s="52" customFormat="1" ht="29">
      <c r="B2" s="60" t="s">
        <v>7</v>
      </c>
      <c r="C2" s="64"/>
      <c r="D2" s="101"/>
      <c r="E2" s="101"/>
      <c r="F2" s="101"/>
      <c r="G2" s="101"/>
      <c r="H2" s="101"/>
      <c r="I2" s="101"/>
      <c r="J2" s="101"/>
      <c r="K2" s="101"/>
      <c r="L2" s="100"/>
      <c r="M2" s="78"/>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COUNTIF(I7:I74,"Pass")</f>
        <v>4</v>
      </c>
      <c r="C4" s="70"/>
      <c r="D4" s="102"/>
      <c r="E4" s="69">
        <f>COUNTIF(I8:I74,"Fail")</f>
        <v>0</v>
      </c>
      <c r="F4" s="104"/>
      <c r="G4" s="71">
        <f>COUNTIF(I8:I74,"Untested")</f>
        <v>0</v>
      </c>
      <c r="H4" s="106"/>
      <c r="I4" s="65">
        <f>(B4+E4+G4)</f>
        <v>4</v>
      </c>
      <c r="J4" s="72"/>
      <c r="K4" s="65">
        <f>COUNTIF(J8:J74,"High")</f>
        <v>0</v>
      </c>
      <c r="L4" s="65">
        <f>COUNTIF(J7:J74,"Medium")</f>
        <v>4</v>
      </c>
      <c r="M4" s="32">
        <f>COUNTIF(J8:J74,"Low")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64">
      <c r="A7" s="54">
        <v>1</v>
      </c>
      <c r="B7" s="47" t="s">
        <v>44</v>
      </c>
      <c r="C7" s="59" t="s">
        <v>150</v>
      </c>
      <c r="D7" s="47" t="s">
        <v>151</v>
      </c>
      <c r="E7" s="47"/>
      <c r="F7" s="48"/>
      <c r="G7" s="47" t="s">
        <v>152</v>
      </c>
      <c r="H7" s="55"/>
      <c r="I7" s="56" t="s">
        <v>8</v>
      </c>
      <c r="J7" s="56" t="s">
        <v>35</v>
      </c>
      <c r="K7" s="57"/>
      <c r="L7" s="55"/>
      <c r="M7" s="58" t="s">
        <v>365</v>
      </c>
      <c r="N7" s="57" t="s">
        <v>45</v>
      </c>
    </row>
    <row r="8" spans="1:15" ht="64">
      <c r="A8" s="54">
        <v>2</v>
      </c>
      <c r="B8" s="47" t="s">
        <v>44</v>
      </c>
      <c r="C8" s="59" t="s">
        <v>153</v>
      </c>
      <c r="D8" s="47" t="s">
        <v>151</v>
      </c>
      <c r="E8" s="47"/>
      <c r="F8" s="48"/>
      <c r="G8" s="47" t="s">
        <v>154</v>
      </c>
      <c r="H8" s="55"/>
      <c r="I8" s="56" t="s">
        <v>8</v>
      </c>
      <c r="J8" s="56" t="s">
        <v>35</v>
      </c>
      <c r="K8" s="57"/>
      <c r="L8" s="55"/>
      <c r="M8" s="58" t="s">
        <v>365</v>
      </c>
      <c r="N8" s="57" t="s">
        <v>45</v>
      </c>
    </row>
    <row r="9" spans="1:15" ht="64">
      <c r="A9" s="54">
        <v>3</v>
      </c>
      <c r="B9" s="47" t="s">
        <v>44</v>
      </c>
      <c r="C9" s="59" t="s">
        <v>155</v>
      </c>
      <c r="D9" s="47" t="s">
        <v>151</v>
      </c>
      <c r="E9" s="47"/>
      <c r="F9" s="48"/>
      <c r="G9" s="47" t="s">
        <v>156</v>
      </c>
      <c r="H9" s="55"/>
      <c r="I9" s="56" t="s">
        <v>8</v>
      </c>
      <c r="J9" s="56" t="s">
        <v>35</v>
      </c>
      <c r="K9" s="57"/>
      <c r="L9" s="55"/>
      <c r="M9" s="58" t="s">
        <v>365</v>
      </c>
      <c r="N9" s="57" t="s">
        <v>45</v>
      </c>
    </row>
    <row r="10" spans="1:15" ht="64">
      <c r="A10" s="54">
        <v>4</v>
      </c>
      <c r="B10" s="47" t="s">
        <v>46</v>
      </c>
      <c r="C10" s="59" t="s">
        <v>157</v>
      </c>
      <c r="D10" s="47" t="s">
        <v>158</v>
      </c>
      <c r="E10" s="47"/>
      <c r="F10" s="48" t="s">
        <v>159</v>
      </c>
      <c r="G10" s="47" t="s">
        <v>160</v>
      </c>
      <c r="H10" s="55"/>
      <c r="I10" s="56" t="s">
        <v>8</v>
      </c>
      <c r="J10" s="56" t="s">
        <v>35</v>
      </c>
      <c r="K10" s="57"/>
      <c r="L10" s="55"/>
      <c r="M10" s="58" t="s">
        <v>365</v>
      </c>
      <c r="N10" s="57" t="s">
        <v>45</v>
      </c>
    </row>
    <row r="11" spans="1:15" ht="16.5" customHeight="1"/>
  </sheetData>
  <mergeCells count="5">
    <mergeCell ref="D1:L1"/>
    <mergeCell ref="D2:L2"/>
    <mergeCell ref="D3:D4"/>
    <mergeCell ref="F3:F4"/>
    <mergeCell ref="H3:H4"/>
  </mergeCells>
  <conditionalFormatting sqref="I7">
    <cfRule type="expression" dxfId="269" priority="10">
      <formula>I7="Untested"</formula>
    </cfRule>
    <cfRule type="expression" dxfId="268" priority="11">
      <formula>I7="Pass"</formula>
    </cfRule>
    <cfRule type="expression" dxfId="267" priority="12">
      <formula>I7="Fail"</formula>
    </cfRule>
  </conditionalFormatting>
  <conditionalFormatting sqref="J7">
    <cfRule type="expression" dxfId="266" priority="7">
      <formula>J7="Medium"</formula>
    </cfRule>
    <cfRule type="expression" dxfId="265" priority="8">
      <formula>J7="Low"</formula>
    </cfRule>
    <cfRule type="expression" dxfId="264" priority="9">
      <formula>J7="High"</formula>
    </cfRule>
  </conditionalFormatting>
  <conditionalFormatting sqref="I8:I10">
    <cfRule type="expression" dxfId="263" priority="4">
      <formula>I8="Untested"</formula>
    </cfRule>
    <cfRule type="expression" dxfId="262" priority="5">
      <formula>I8="Pass"</formula>
    </cfRule>
    <cfRule type="expression" dxfId="261" priority="6">
      <formula>I8="Fail"</formula>
    </cfRule>
  </conditionalFormatting>
  <conditionalFormatting sqref="J8:J10">
    <cfRule type="expression" dxfId="260" priority="1">
      <formula>J8="Medium"</formula>
    </cfRule>
    <cfRule type="expression" dxfId="259" priority="2">
      <formula>J8="Low"</formula>
    </cfRule>
    <cfRule type="expression" dxfId="258" priority="3">
      <formula>J8="High"</formula>
    </cfRule>
  </conditionalFormatting>
  <dataValidations count="2">
    <dataValidation type="list" allowBlank="1" showInputMessage="1" showErrorMessage="1" sqref="J2" xr:uid="{00000000-0002-0000-0C00-000000000000}">
      <formula1>#REF!</formula1>
    </dataValidation>
    <dataValidation allowBlank="1" showInputMessage="1" showErrorMessage="1" promptTitle="ket-qua1" sqref="I5 I1:I2" xr:uid="{00000000-0002-0000-0C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C00-000002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C00-000003000000}">
          <x14:formula1>
            <xm:f>'/Users/dungnguyen/Desktop/TestCase/C:\Users\ADMIN\Desktop\[Testcase_User(Traveler, Guider, Guest).xlsx]Config'!#REF!</xm:f>
          </x14:formula1>
          <xm:sqref>J5 J11:J1048576</xm:sqref>
        </x14:dataValidation>
        <x14:dataValidation type="list" allowBlank="1" showInputMessage="1" showErrorMessage="1" xr:uid="{00000000-0002-0000-0C00-000004000000}">
          <x14:formula1>
            <xm:f>'/Users/dungnguyen/Desktop/TestCase/C:\Users\PC Market\Desktop\New folder (4)\Tcs\[Testcase_ManageUser.xlsx]Config'!#REF!</xm:f>
          </x14:formula1>
          <xm:sqref>I7:J10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7"/>
  <sheetViews>
    <sheetView topLeftCell="A8" zoomScaleNormal="100" workbookViewId="0">
      <selection activeCell="E15" sqref="E15"/>
    </sheetView>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207</v>
      </c>
      <c r="D1" s="100"/>
      <c r="E1" s="100"/>
      <c r="F1" s="100"/>
      <c r="G1" s="100"/>
      <c r="H1" s="100"/>
      <c r="I1" s="100"/>
      <c r="J1" s="100"/>
      <c r="K1" s="100"/>
      <c r="L1" s="100"/>
      <c r="M1" s="80"/>
      <c r="N1" s="62"/>
      <c r="O1" s="63"/>
    </row>
    <row r="2" spans="1:15" s="52" customFormat="1" ht="29">
      <c r="B2" s="60" t="s">
        <v>7</v>
      </c>
      <c r="C2" s="64"/>
      <c r="D2" s="101"/>
      <c r="E2" s="101"/>
      <c r="F2" s="101"/>
      <c r="G2" s="101"/>
      <c r="H2" s="101"/>
      <c r="I2" s="101"/>
      <c r="J2" s="101"/>
      <c r="K2" s="101"/>
      <c r="L2" s="100"/>
      <c r="M2" s="80"/>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COUNTIF(I7:I101,"Pass")</f>
        <v>11</v>
      </c>
      <c r="C4" s="70"/>
      <c r="D4" s="102"/>
      <c r="E4" s="69">
        <f>COUNTIF(I11:I101,"Fail")</f>
        <v>0</v>
      </c>
      <c r="F4" s="104"/>
      <c r="G4" s="71">
        <f>COUNTIF(I11:I101,"Untested")</f>
        <v>0</v>
      </c>
      <c r="H4" s="106"/>
      <c r="I4" s="65">
        <f>(B4+E4+G4)</f>
        <v>11</v>
      </c>
      <c r="J4" s="72"/>
      <c r="K4" s="65">
        <f>COUNTIF(J11:J101,"High")</f>
        <v>7</v>
      </c>
      <c r="L4" s="65">
        <f>COUNTIF(J11:J101,"Medium")</f>
        <v>0</v>
      </c>
      <c r="M4" s="32">
        <f>COUNTIF(J11:J101,"Low")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144">
      <c r="A7" s="54">
        <v>1</v>
      </c>
      <c r="B7" s="47" t="s">
        <v>44</v>
      </c>
      <c r="C7" s="59" t="s">
        <v>208</v>
      </c>
      <c r="D7" s="47" t="s">
        <v>209</v>
      </c>
      <c r="E7" s="47" t="s">
        <v>191</v>
      </c>
      <c r="F7" s="48"/>
      <c r="G7" s="47" t="s">
        <v>210</v>
      </c>
      <c r="H7" s="55"/>
      <c r="I7" s="56" t="s">
        <v>8</v>
      </c>
      <c r="J7" s="56" t="s">
        <v>34</v>
      </c>
      <c r="K7" s="57"/>
      <c r="L7" s="55"/>
      <c r="M7" s="58" t="s">
        <v>211</v>
      </c>
      <c r="N7" s="57" t="s">
        <v>45</v>
      </c>
    </row>
    <row r="8" spans="1:15" ht="80">
      <c r="A8" s="54">
        <v>2</v>
      </c>
      <c r="B8" s="47" t="s">
        <v>46</v>
      </c>
      <c r="C8" s="59" t="s">
        <v>212</v>
      </c>
      <c r="D8" s="47" t="s">
        <v>213</v>
      </c>
      <c r="E8" s="47" t="s">
        <v>191</v>
      </c>
      <c r="F8" s="48"/>
      <c r="G8" s="47" t="s">
        <v>214</v>
      </c>
      <c r="H8" s="55"/>
      <c r="I8" s="56" t="s">
        <v>8</v>
      </c>
      <c r="J8" s="56" t="s">
        <v>34</v>
      </c>
      <c r="K8" s="57"/>
      <c r="L8" s="55"/>
      <c r="M8" s="58" t="s">
        <v>211</v>
      </c>
      <c r="N8" s="57" t="s">
        <v>45</v>
      </c>
    </row>
    <row r="9" spans="1:15" ht="48">
      <c r="A9" s="54">
        <v>3</v>
      </c>
      <c r="B9" s="47" t="s">
        <v>46</v>
      </c>
      <c r="C9" s="59" t="s">
        <v>215</v>
      </c>
      <c r="D9" s="47" t="s">
        <v>216</v>
      </c>
      <c r="E9" s="47" t="s">
        <v>191</v>
      </c>
      <c r="F9" s="48"/>
      <c r="G9" s="47" t="s">
        <v>217</v>
      </c>
      <c r="H9" s="55"/>
      <c r="I9" s="56" t="s">
        <v>8</v>
      </c>
      <c r="J9" s="56" t="s">
        <v>34</v>
      </c>
      <c r="K9" s="57"/>
      <c r="L9" s="55"/>
      <c r="M9" s="58" t="s">
        <v>211</v>
      </c>
      <c r="N9" s="57" t="s">
        <v>45</v>
      </c>
    </row>
    <row r="10" spans="1:15" ht="48">
      <c r="A10" s="54">
        <v>4</v>
      </c>
      <c r="B10" s="47" t="s">
        <v>44</v>
      </c>
      <c r="C10" s="59" t="s">
        <v>218</v>
      </c>
      <c r="D10" s="47" t="s">
        <v>209</v>
      </c>
      <c r="E10" s="47" t="s">
        <v>191</v>
      </c>
      <c r="F10" s="48"/>
      <c r="G10" s="47" t="s">
        <v>219</v>
      </c>
      <c r="H10" s="55"/>
      <c r="I10" s="56" t="s">
        <v>8</v>
      </c>
      <c r="J10" s="56" t="s">
        <v>34</v>
      </c>
      <c r="K10" s="57"/>
      <c r="L10" s="55"/>
      <c r="M10" s="58" t="s">
        <v>211</v>
      </c>
      <c r="N10" s="57" t="s">
        <v>45</v>
      </c>
    </row>
    <row r="11" spans="1:15" ht="80">
      <c r="A11" s="54">
        <v>5</v>
      </c>
      <c r="B11" s="47" t="s">
        <v>46</v>
      </c>
      <c r="C11" s="59" t="s">
        <v>220</v>
      </c>
      <c r="D11" s="47" t="s">
        <v>221</v>
      </c>
      <c r="E11" s="47" t="s">
        <v>191</v>
      </c>
      <c r="F11" s="48"/>
      <c r="G11" s="47" t="s">
        <v>222</v>
      </c>
      <c r="H11" s="55"/>
      <c r="I11" s="56" t="s">
        <v>8</v>
      </c>
      <c r="J11" s="56" t="s">
        <v>34</v>
      </c>
      <c r="K11" s="57"/>
      <c r="L11" s="55"/>
      <c r="M11" s="58" t="s">
        <v>211</v>
      </c>
      <c r="N11" s="57" t="s">
        <v>45</v>
      </c>
    </row>
    <row r="12" spans="1:15" ht="64">
      <c r="A12" s="54">
        <v>6</v>
      </c>
      <c r="B12" s="47" t="s">
        <v>44</v>
      </c>
      <c r="C12" s="59" t="s">
        <v>223</v>
      </c>
      <c r="D12" s="47" t="s">
        <v>209</v>
      </c>
      <c r="E12" s="47" t="s">
        <v>191</v>
      </c>
      <c r="F12" s="48"/>
      <c r="G12" s="47" t="s">
        <v>224</v>
      </c>
      <c r="H12" s="55"/>
      <c r="I12" s="56" t="s">
        <v>8</v>
      </c>
      <c r="J12" s="56" t="s">
        <v>34</v>
      </c>
      <c r="K12" s="57"/>
      <c r="L12" s="55"/>
      <c r="M12" s="58" t="s">
        <v>211</v>
      </c>
      <c r="N12" s="57" t="s">
        <v>45</v>
      </c>
    </row>
    <row r="13" spans="1:15" ht="32">
      <c r="A13" s="54">
        <v>7</v>
      </c>
      <c r="B13" s="47" t="s">
        <v>44</v>
      </c>
      <c r="C13" s="59" t="s">
        <v>225</v>
      </c>
      <c r="D13" s="47" t="s">
        <v>209</v>
      </c>
      <c r="E13" s="47" t="s">
        <v>191</v>
      </c>
      <c r="F13" s="48"/>
      <c r="G13" s="47" t="s">
        <v>226</v>
      </c>
      <c r="H13" s="55"/>
      <c r="I13" s="56" t="s">
        <v>8</v>
      </c>
      <c r="J13" s="56" t="s">
        <v>34</v>
      </c>
      <c r="K13" s="57"/>
      <c r="L13" s="55"/>
      <c r="M13" s="58" t="s">
        <v>211</v>
      </c>
      <c r="N13" s="57" t="s">
        <v>45</v>
      </c>
    </row>
    <row r="14" spans="1:15" ht="32">
      <c r="A14" s="54">
        <v>8</v>
      </c>
      <c r="B14" s="47" t="s">
        <v>44</v>
      </c>
      <c r="C14" s="59" t="s">
        <v>227</v>
      </c>
      <c r="D14" s="47" t="s">
        <v>209</v>
      </c>
      <c r="E14" s="47" t="s">
        <v>191</v>
      </c>
      <c r="F14" s="48"/>
      <c r="G14" s="47" t="s">
        <v>228</v>
      </c>
      <c r="H14" s="55"/>
      <c r="I14" s="56" t="s">
        <v>8</v>
      </c>
      <c r="J14" s="56" t="s">
        <v>34</v>
      </c>
      <c r="K14" s="57"/>
      <c r="L14" s="55"/>
      <c r="M14" s="58" t="s">
        <v>211</v>
      </c>
      <c r="N14" s="57" t="s">
        <v>45</v>
      </c>
    </row>
    <row r="15" spans="1:15" ht="32">
      <c r="A15" s="54">
        <v>9</v>
      </c>
      <c r="B15" s="47" t="s">
        <v>44</v>
      </c>
      <c r="C15" s="59" t="s">
        <v>229</v>
      </c>
      <c r="D15" s="47" t="s">
        <v>209</v>
      </c>
      <c r="E15" s="47" t="s">
        <v>191</v>
      </c>
      <c r="F15" s="48"/>
      <c r="G15" s="47" t="s">
        <v>230</v>
      </c>
      <c r="H15" s="55"/>
      <c r="I15" s="56" t="s">
        <v>8</v>
      </c>
      <c r="J15" s="56" t="s">
        <v>34</v>
      </c>
      <c r="K15" s="57"/>
      <c r="L15" s="55"/>
      <c r="M15" s="58" t="s">
        <v>211</v>
      </c>
      <c r="N15" s="57" t="s">
        <v>45</v>
      </c>
    </row>
    <row r="16" spans="1:15" ht="32">
      <c r="A16" s="54">
        <v>10</v>
      </c>
      <c r="B16" s="47" t="s">
        <v>44</v>
      </c>
      <c r="C16" s="59" t="s">
        <v>231</v>
      </c>
      <c r="D16" s="47" t="s">
        <v>209</v>
      </c>
      <c r="E16" s="47" t="s">
        <v>191</v>
      </c>
      <c r="F16" s="48"/>
      <c r="G16" s="47" t="s">
        <v>232</v>
      </c>
      <c r="H16" s="55"/>
      <c r="I16" s="56" t="s">
        <v>8</v>
      </c>
      <c r="J16" s="56" t="s">
        <v>34</v>
      </c>
      <c r="K16" s="57"/>
      <c r="L16" s="55"/>
      <c r="M16" s="58" t="s">
        <v>211</v>
      </c>
      <c r="N16" s="57" t="s">
        <v>45</v>
      </c>
    </row>
    <row r="17" spans="1:14" ht="48">
      <c r="A17" s="54">
        <v>11</v>
      </c>
      <c r="B17" s="47" t="s">
        <v>44</v>
      </c>
      <c r="C17" s="59" t="s">
        <v>233</v>
      </c>
      <c r="D17" s="47" t="s">
        <v>216</v>
      </c>
      <c r="E17" s="47" t="s">
        <v>191</v>
      </c>
      <c r="F17" s="48"/>
      <c r="G17" s="47" t="s">
        <v>234</v>
      </c>
      <c r="H17" s="55"/>
      <c r="I17" s="56" t="s">
        <v>8</v>
      </c>
      <c r="J17" s="56" t="s">
        <v>34</v>
      </c>
      <c r="K17" s="57"/>
      <c r="L17" s="55"/>
      <c r="M17" s="58" t="s">
        <v>211</v>
      </c>
      <c r="N17" s="57" t="s">
        <v>45</v>
      </c>
    </row>
  </sheetData>
  <autoFilter ref="B6:B14" xr:uid="{00000000-0009-0000-0000-00000D000000}"/>
  <mergeCells count="5">
    <mergeCell ref="D1:L1"/>
    <mergeCell ref="D2:L2"/>
    <mergeCell ref="D3:D4"/>
    <mergeCell ref="F3:F4"/>
    <mergeCell ref="H3:H4"/>
  </mergeCells>
  <conditionalFormatting sqref="I7">
    <cfRule type="expression" dxfId="257" priority="64">
      <formula>I7="Untested"</formula>
    </cfRule>
    <cfRule type="expression" dxfId="256" priority="65">
      <formula>I7="Pass"</formula>
    </cfRule>
    <cfRule type="expression" dxfId="255" priority="66">
      <formula>I7="Fail"</formula>
    </cfRule>
  </conditionalFormatting>
  <conditionalFormatting sqref="J7">
    <cfRule type="expression" dxfId="254" priority="61">
      <formula>J7="Medium"</formula>
    </cfRule>
    <cfRule type="expression" dxfId="253" priority="62">
      <formula>J7="Low"</formula>
    </cfRule>
    <cfRule type="expression" dxfId="252" priority="63">
      <formula>J7="High"</formula>
    </cfRule>
  </conditionalFormatting>
  <conditionalFormatting sqref="I9">
    <cfRule type="expression" dxfId="251" priority="58">
      <formula>I9="Untested"</formula>
    </cfRule>
    <cfRule type="expression" dxfId="250" priority="59">
      <formula>I9="Pass"</formula>
    </cfRule>
    <cfRule type="expression" dxfId="249" priority="60">
      <formula>I9="Fail"</formula>
    </cfRule>
  </conditionalFormatting>
  <conditionalFormatting sqref="J9">
    <cfRule type="expression" dxfId="248" priority="55">
      <formula>J9="Medium"</formula>
    </cfRule>
    <cfRule type="expression" dxfId="247" priority="56">
      <formula>J9="Low"</formula>
    </cfRule>
    <cfRule type="expression" dxfId="246" priority="57">
      <formula>J9="High"</formula>
    </cfRule>
  </conditionalFormatting>
  <conditionalFormatting sqref="I13">
    <cfRule type="expression" dxfId="245" priority="28">
      <formula>I13="Untested"</formula>
    </cfRule>
    <cfRule type="expression" dxfId="244" priority="29">
      <formula>I13="Pass"</formula>
    </cfRule>
    <cfRule type="expression" dxfId="243" priority="30">
      <formula>I13="Fail"</formula>
    </cfRule>
  </conditionalFormatting>
  <conditionalFormatting sqref="J13">
    <cfRule type="expression" dxfId="242" priority="25">
      <formula>J13="Medium"</formula>
    </cfRule>
    <cfRule type="expression" dxfId="241" priority="26">
      <formula>J13="Low"</formula>
    </cfRule>
    <cfRule type="expression" dxfId="240" priority="27">
      <formula>J13="High"</formula>
    </cfRule>
  </conditionalFormatting>
  <conditionalFormatting sqref="I8">
    <cfRule type="expression" dxfId="239" priority="52">
      <formula>I8="Untested"</formula>
    </cfRule>
    <cfRule type="expression" dxfId="238" priority="53">
      <formula>I8="Pass"</formula>
    </cfRule>
    <cfRule type="expression" dxfId="237" priority="54">
      <formula>I8="Fail"</formula>
    </cfRule>
  </conditionalFormatting>
  <conditionalFormatting sqref="J8">
    <cfRule type="expression" dxfId="236" priority="49">
      <formula>J8="Medium"</formula>
    </cfRule>
    <cfRule type="expression" dxfId="235" priority="50">
      <formula>J8="Low"</formula>
    </cfRule>
    <cfRule type="expression" dxfId="234" priority="51">
      <formula>J8="High"</formula>
    </cfRule>
  </conditionalFormatting>
  <conditionalFormatting sqref="I11">
    <cfRule type="expression" dxfId="233" priority="46">
      <formula>I11="Untested"</formula>
    </cfRule>
    <cfRule type="expression" dxfId="232" priority="47">
      <formula>I11="Pass"</formula>
    </cfRule>
    <cfRule type="expression" dxfId="231" priority="48">
      <formula>I11="Fail"</formula>
    </cfRule>
  </conditionalFormatting>
  <conditionalFormatting sqref="J11">
    <cfRule type="expression" dxfId="230" priority="43">
      <formula>J11="Medium"</formula>
    </cfRule>
    <cfRule type="expression" dxfId="229" priority="44">
      <formula>J11="Low"</formula>
    </cfRule>
    <cfRule type="expression" dxfId="228" priority="45">
      <formula>J11="High"</formula>
    </cfRule>
  </conditionalFormatting>
  <conditionalFormatting sqref="I15">
    <cfRule type="expression" dxfId="227" priority="16">
      <formula>I15="Untested"</formula>
    </cfRule>
    <cfRule type="expression" dxfId="226" priority="17">
      <formula>I15="Pass"</formula>
    </cfRule>
    <cfRule type="expression" dxfId="225" priority="18">
      <formula>I15="Fail"</formula>
    </cfRule>
  </conditionalFormatting>
  <conditionalFormatting sqref="J15">
    <cfRule type="expression" dxfId="224" priority="13">
      <formula>J15="Medium"</formula>
    </cfRule>
    <cfRule type="expression" dxfId="223" priority="14">
      <formula>J15="Low"</formula>
    </cfRule>
    <cfRule type="expression" dxfId="222" priority="15">
      <formula>J15="High"</formula>
    </cfRule>
  </conditionalFormatting>
  <conditionalFormatting sqref="I14">
    <cfRule type="expression" dxfId="221" priority="22">
      <formula>I14="Untested"</formula>
    </cfRule>
    <cfRule type="expression" dxfId="220" priority="23">
      <formula>I14="Pass"</formula>
    </cfRule>
    <cfRule type="expression" dxfId="219" priority="24">
      <formula>I14="Fail"</formula>
    </cfRule>
  </conditionalFormatting>
  <conditionalFormatting sqref="J14">
    <cfRule type="expression" dxfId="218" priority="19">
      <formula>J14="Medium"</formula>
    </cfRule>
    <cfRule type="expression" dxfId="217" priority="20">
      <formula>J14="Low"</formula>
    </cfRule>
    <cfRule type="expression" dxfId="216" priority="21">
      <formula>J14="High"</formula>
    </cfRule>
  </conditionalFormatting>
  <conditionalFormatting sqref="I10">
    <cfRule type="expression" dxfId="215" priority="40">
      <formula>I10="Untested"</formula>
    </cfRule>
    <cfRule type="expression" dxfId="214" priority="41">
      <formula>I10="Pass"</formula>
    </cfRule>
    <cfRule type="expression" dxfId="213" priority="42">
      <formula>I10="Fail"</formula>
    </cfRule>
  </conditionalFormatting>
  <conditionalFormatting sqref="J10">
    <cfRule type="expression" dxfId="212" priority="37">
      <formula>J10="Medium"</formula>
    </cfRule>
    <cfRule type="expression" dxfId="211" priority="38">
      <formula>J10="Low"</formula>
    </cfRule>
    <cfRule type="expression" dxfId="210" priority="39">
      <formula>J10="High"</formula>
    </cfRule>
  </conditionalFormatting>
  <conditionalFormatting sqref="I12">
    <cfRule type="expression" dxfId="209" priority="34">
      <formula>I12="Untested"</formula>
    </cfRule>
    <cfRule type="expression" dxfId="208" priority="35">
      <formula>I12="Pass"</formula>
    </cfRule>
    <cfRule type="expression" dxfId="207" priority="36">
      <formula>I12="Fail"</formula>
    </cfRule>
  </conditionalFormatting>
  <conditionalFormatting sqref="J12">
    <cfRule type="expression" dxfId="206" priority="31">
      <formula>J12="Medium"</formula>
    </cfRule>
    <cfRule type="expression" dxfId="205" priority="32">
      <formula>J12="Low"</formula>
    </cfRule>
    <cfRule type="expression" dxfId="204" priority="33">
      <formula>J12="High"</formula>
    </cfRule>
  </conditionalFormatting>
  <conditionalFormatting sqref="I16">
    <cfRule type="expression" dxfId="203" priority="10">
      <formula>I16="Untested"</formula>
    </cfRule>
    <cfRule type="expression" dxfId="202" priority="11">
      <formula>I16="Pass"</formula>
    </cfRule>
    <cfRule type="expression" dxfId="201" priority="12">
      <formula>I16="Fail"</formula>
    </cfRule>
  </conditionalFormatting>
  <conditionalFormatting sqref="J16">
    <cfRule type="expression" dxfId="200" priority="7">
      <formula>J16="Medium"</formula>
    </cfRule>
    <cfRule type="expression" dxfId="199" priority="8">
      <formula>J16="Low"</formula>
    </cfRule>
    <cfRule type="expression" dxfId="198" priority="9">
      <formula>J16="High"</formula>
    </cfRule>
  </conditionalFormatting>
  <conditionalFormatting sqref="I17">
    <cfRule type="expression" dxfId="197" priority="4">
      <formula>I17="Untested"</formula>
    </cfRule>
    <cfRule type="expression" dxfId="196" priority="5">
      <formula>I17="Pass"</formula>
    </cfRule>
    <cfRule type="expression" dxfId="195" priority="6">
      <formula>I17="Fail"</formula>
    </cfRule>
  </conditionalFormatting>
  <conditionalFormatting sqref="J17">
    <cfRule type="expression" dxfId="194" priority="1">
      <formula>J17="Medium"</formula>
    </cfRule>
    <cfRule type="expression" dxfId="193" priority="2">
      <formula>J17="Low"</formula>
    </cfRule>
    <cfRule type="expression" dxfId="192" priority="3">
      <formula>J17="High"</formula>
    </cfRule>
  </conditionalFormatting>
  <dataValidations count="2">
    <dataValidation type="list" allowBlank="1" showInputMessage="1" showErrorMessage="1" sqref="J2" xr:uid="{00000000-0002-0000-0D00-000000000000}">
      <formula1>#REF!</formula1>
    </dataValidation>
    <dataValidation allowBlank="1" showInputMessage="1" showErrorMessage="1" promptTitle="ket-qua1" sqref="I5 I1:I2" xr:uid="{00000000-0002-0000-0D00-000001000000}"/>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2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D00-000003000000}">
          <x14:formula1>
            <xm:f>'/Users/dungnguyen/Desktop/TestCase/C:\Users\DKoran\Desktop\[Guider.xlsx]Config'!#REF!</xm:f>
          </x14:formula1>
          <xm:sqref>J5 I7:I17 J7:J1048576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21"/>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2"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235</v>
      </c>
      <c r="D1" s="100"/>
      <c r="E1" s="100"/>
      <c r="F1" s="100"/>
      <c r="G1" s="100"/>
      <c r="H1" s="100"/>
      <c r="I1" s="100"/>
      <c r="J1" s="100"/>
      <c r="K1" s="100"/>
      <c r="L1" s="100"/>
      <c r="M1" s="80"/>
      <c r="N1" s="62"/>
      <c r="O1" s="63"/>
    </row>
    <row r="2" spans="1:15" s="52" customFormat="1" ht="29">
      <c r="B2" s="60" t="s">
        <v>7</v>
      </c>
      <c r="C2" s="64"/>
      <c r="D2" s="101"/>
      <c r="E2" s="101"/>
      <c r="F2" s="101"/>
      <c r="G2" s="101"/>
      <c r="H2" s="101"/>
      <c r="I2" s="101"/>
      <c r="J2" s="101"/>
      <c r="K2" s="101"/>
      <c r="L2" s="100"/>
      <c r="M2" s="80"/>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COUNTIF(I7:I78,"Pass")</f>
        <v>15</v>
      </c>
      <c r="C4" s="70"/>
      <c r="D4" s="102"/>
      <c r="E4" s="69">
        <f>COUNTIF(I8:I78,"Fail")</f>
        <v>0</v>
      </c>
      <c r="F4" s="104"/>
      <c r="G4" s="71">
        <f>COUNTIF(I8:I78,"Untested")</f>
        <v>0</v>
      </c>
      <c r="H4" s="106"/>
      <c r="I4" s="65">
        <f>(B4+E4+G4)</f>
        <v>15</v>
      </c>
      <c r="J4" s="72"/>
      <c r="K4" s="65">
        <f>COUNTIF(J8:J78,"High")</f>
        <v>0</v>
      </c>
      <c r="L4" s="65">
        <f>COUNTIF(J7:J78,"Medium")</f>
        <v>15</v>
      </c>
      <c r="M4" s="32">
        <f>COUNTIF(J8:J78,"Low")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48">
      <c r="A7" s="54">
        <v>1</v>
      </c>
      <c r="B7" s="47" t="s">
        <v>44</v>
      </c>
      <c r="C7" s="59" t="s">
        <v>236</v>
      </c>
      <c r="D7" s="47" t="s">
        <v>237</v>
      </c>
      <c r="E7" s="47" t="s">
        <v>191</v>
      </c>
      <c r="F7" s="48"/>
      <c r="G7" s="47" t="s">
        <v>238</v>
      </c>
      <c r="H7" s="55"/>
      <c r="I7" s="56" t="s">
        <v>8</v>
      </c>
      <c r="J7" s="56" t="s">
        <v>35</v>
      </c>
      <c r="K7" s="57"/>
      <c r="L7" s="55"/>
      <c r="M7" s="58" t="s">
        <v>239</v>
      </c>
      <c r="N7" s="57" t="s">
        <v>45</v>
      </c>
    </row>
    <row r="8" spans="1:15" ht="32">
      <c r="A8" s="54">
        <v>2</v>
      </c>
      <c r="B8" s="47" t="s">
        <v>44</v>
      </c>
      <c r="C8" s="59" t="s">
        <v>240</v>
      </c>
      <c r="D8" s="47" t="s">
        <v>237</v>
      </c>
      <c r="E8" s="47" t="s">
        <v>191</v>
      </c>
      <c r="F8" s="48"/>
      <c r="G8" s="47" t="s">
        <v>241</v>
      </c>
      <c r="H8" s="55"/>
      <c r="I8" s="56" t="s">
        <v>8</v>
      </c>
      <c r="J8" s="56" t="s">
        <v>35</v>
      </c>
      <c r="K8" s="57"/>
      <c r="L8" s="55"/>
      <c r="M8" s="58" t="s">
        <v>239</v>
      </c>
      <c r="N8" s="57" t="s">
        <v>45</v>
      </c>
    </row>
    <row r="9" spans="1:15" ht="32">
      <c r="A9" s="54">
        <v>3</v>
      </c>
      <c r="B9" s="47" t="s">
        <v>44</v>
      </c>
      <c r="C9" s="59" t="s">
        <v>242</v>
      </c>
      <c r="D9" s="47" t="s">
        <v>237</v>
      </c>
      <c r="E9" s="47" t="s">
        <v>191</v>
      </c>
      <c r="F9" s="48"/>
      <c r="G9" s="47" t="s">
        <v>243</v>
      </c>
      <c r="H9" s="55"/>
      <c r="I9" s="56" t="s">
        <v>8</v>
      </c>
      <c r="J9" s="56" t="s">
        <v>35</v>
      </c>
      <c r="K9" s="57"/>
      <c r="L9" s="55"/>
      <c r="M9" s="58" t="s">
        <v>239</v>
      </c>
      <c r="N9" s="57" t="s">
        <v>45</v>
      </c>
    </row>
    <row r="10" spans="1:15" ht="48">
      <c r="A10" s="54">
        <v>4</v>
      </c>
      <c r="B10" s="47" t="s">
        <v>44</v>
      </c>
      <c r="C10" s="59" t="s">
        <v>244</v>
      </c>
      <c r="D10" s="47" t="s">
        <v>237</v>
      </c>
      <c r="E10" s="47" t="s">
        <v>191</v>
      </c>
      <c r="F10" s="48"/>
      <c r="G10" s="47" t="s">
        <v>245</v>
      </c>
      <c r="H10" s="55"/>
      <c r="I10" s="56" t="s">
        <v>8</v>
      </c>
      <c r="J10" s="56" t="s">
        <v>35</v>
      </c>
      <c r="K10" s="57"/>
      <c r="L10" s="55"/>
      <c r="M10" s="58" t="s">
        <v>239</v>
      </c>
      <c r="N10" s="57" t="s">
        <v>45</v>
      </c>
    </row>
    <row r="11" spans="1:15" ht="32">
      <c r="A11" s="54">
        <v>5</v>
      </c>
      <c r="B11" s="47" t="s">
        <v>44</v>
      </c>
      <c r="C11" s="59" t="s">
        <v>246</v>
      </c>
      <c r="D11" s="47" t="s">
        <v>237</v>
      </c>
      <c r="E11" s="47" t="s">
        <v>191</v>
      </c>
      <c r="F11" s="48"/>
      <c r="G11" s="47" t="s">
        <v>247</v>
      </c>
      <c r="H11" s="55"/>
      <c r="I11" s="56" t="s">
        <v>8</v>
      </c>
      <c r="J11" s="56" t="s">
        <v>35</v>
      </c>
      <c r="K11" s="57"/>
      <c r="L11" s="55"/>
      <c r="M11" s="58" t="s">
        <v>239</v>
      </c>
      <c r="N11" s="57" t="s">
        <v>45</v>
      </c>
    </row>
    <row r="12" spans="1:15" ht="32">
      <c r="A12" s="54">
        <v>6</v>
      </c>
      <c r="B12" s="47" t="s">
        <v>44</v>
      </c>
      <c r="C12" s="59" t="s">
        <v>248</v>
      </c>
      <c r="D12" s="47" t="s">
        <v>237</v>
      </c>
      <c r="E12" s="47" t="s">
        <v>191</v>
      </c>
      <c r="F12" s="48"/>
      <c r="G12" s="47" t="s">
        <v>249</v>
      </c>
      <c r="H12" s="55"/>
      <c r="I12" s="56" t="s">
        <v>8</v>
      </c>
      <c r="J12" s="56" t="s">
        <v>35</v>
      </c>
      <c r="K12" s="57"/>
      <c r="L12" s="55"/>
      <c r="M12" s="58" t="s">
        <v>239</v>
      </c>
      <c r="N12" s="57" t="s">
        <v>45</v>
      </c>
    </row>
    <row r="13" spans="1:15" ht="48">
      <c r="A13" s="54">
        <v>7</v>
      </c>
      <c r="B13" s="47" t="s">
        <v>44</v>
      </c>
      <c r="C13" s="59" t="s">
        <v>250</v>
      </c>
      <c r="D13" s="47" t="s">
        <v>237</v>
      </c>
      <c r="E13" s="47" t="s">
        <v>191</v>
      </c>
      <c r="F13" s="48"/>
      <c r="G13" s="47" t="s">
        <v>251</v>
      </c>
      <c r="H13" s="55"/>
      <c r="I13" s="56" t="s">
        <v>8</v>
      </c>
      <c r="J13" s="56" t="s">
        <v>35</v>
      </c>
      <c r="K13" s="57"/>
      <c r="L13" s="55"/>
      <c r="M13" s="58" t="s">
        <v>239</v>
      </c>
      <c r="N13" s="57" t="s">
        <v>45</v>
      </c>
    </row>
    <row r="14" spans="1:15" ht="48">
      <c r="A14" s="54">
        <v>8</v>
      </c>
      <c r="B14" s="47" t="s">
        <v>44</v>
      </c>
      <c r="C14" s="59" t="s">
        <v>252</v>
      </c>
      <c r="D14" s="47" t="s">
        <v>237</v>
      </c>
      <c r="E14" s="47" t="s">
        <v>191</v>
      </c>
      <c r="F14" s="48"/>
      <c r="G14" s="47" t="s">
        <v>253</v>
      </c>
      <c r="H14" s="55"/>
      <c r="I14" s="56" t="s">
        <v>8</v>
      </c>
      <c r="J14" s="56" t="s">
        <v>35</v>
      </c>
      <c r="K14" s="57"/>
      <c r="L14" s="55"/>
      <c r="M14" s="58" t="s">
        <v>239</v>
      </c>
      <c r="N14" s="57" t="s">
        <v>45</v>
      </c>
    </row>
    <row r="15" spans="1:15" ht="48">
      <c r="A15" s="54">
        <v>9</v>
      </c>
      <c r="B15" s="47" t="s">
        <v>44</v>
      </c>
      <c r="C15" s="59" t="s">
        <v>254</v>
      </c>
      <c r="D15" s="47" t="s">
        <v>237</v>
      </c>
      <c r="E15" s="47" t="s">
        <v>191</v>
      </c>
      <c r="F15" s="48"/>
      <c r="G15" s="47" t="s">
        <v>255</v>
      </c>
      <c r="H15" s="55"/>
      <c r="I15" s="56" t="s">
        <v>8</v>
      </c>
      <c r="J15" s="56" t="s">
        <v>35</v>
      </c>
      <c r="K15" s="57"/>
      <c r="L15" s="55"/>
      <c r="M15" s="58" t="s">
        <v>239</v>
      </c>
      <c r="N15" s="57" t="s">
        <v>45</v>
      </c>
    </row>
    <row r="16" spans="1:15" ht="64">
      <c r="A16" s="54">
        <v>10</v>
      </c>
      <c r="B16" s="47" t="s">
        <v>44</v>
      </c>
      <c r="C16" s="59" t="s">
        <v>256</v>
      </c>
      <c r="D16" s="47" t="s">
        <v>237</v>
      </c>
      <c r="E16" s="47" t="s">
        <v>191</v>
      </c>
      <c r="F16" s="48"/>
      <c r="G16" s="47" t="s">
        <v>257</v>
      </c>
      <c r="H16" s="55"/>
      <c r="I16" s="56" t="s">
        <v>8</v>
      </c>
      <c r="J16" s="56" t="s">
        <v>35</v>
      </c>
      <c r="K16" s="57"/>
      <c r="L16" s="55"/>
      <c r="M16" s="58" t="s">
        <v>239</v>
      </c>
      <c r="N16" s="57" t="s">
        <v>45</v>
      </c>
    </row>
    <row r="17" spans="1:14" ht="32">
      <c r="A17" s="54">
        <v>11</v>
      </c>
      <c r="B17" s="47" t="s">
        <v>44</v>
      </c>
      <c r="C17" s="59" t="s">
        <v>258</v>
      </c>
      <c r="D17" s="47" t="s">
        <v>237</v>
      </c>
      <c r="E17" s="47" t="s">
        <v>191</v>
      </c>
      <c r="F17" s="48"/>
      <c r="G17" s="47" t="s">
        <v>259</v>
      </c>
      <c r="H17" s="55"/>
      <c r="I17" s="56" t="s">
        <v>8</v>
      </c>
      <c r="J17" s="56" t="s">
        <v>35</v>
      </c>
      <c r="K17" s="57"/>
      <c r="L17" s="55"/>
      <c r="M17" s="58" t="s">
        <v>239</v>
      </c>
      <c r="N17" s="57" t="s">
        <v>45</v>
      </c>
    </row>
    <row r="18" spans="1:14" ht="48">
      <c r="A18" s="54">
        <v>12</v>
      </c>
      <c r="B18" s="47" t="s">
        <v>44</v>
      </c>
      <c r="C18" s="59" t="s">
        <v>260</v>
      </c>
      <c r="D18" s="47" t="s">
        <v>237</v>
      </c>
      <c r="E18" s="47" t="s">
        <v>191</v>
      </c>
      <c r="F18" s="48"/>
      <c r="G18" s="47" t="s">
        <v>261</v>
      </c>
      <c r="H18" s="55"/>
      <c r="I18" s="56" t="s">
        <v>8</v>
      </c>
      <c r="J18" s="56" t="s">
        <v>35</v>
      </c>
      <c r="K18" s="57"/>
      <c r="L18" s="55"/>
      <c r="M18" s="58" t="s">
        <v>239</v>
      </c>
      <c r="N18" s="57" t="s">
        <v>45</v>
      </c>
    </row>
    <row r="19" spans="1:14" ht="48">
      <c r="A19" s="54">
        <v>13</v>
      </c>
      <c r="B19" s="47" t="s">
        <v>44</v>
      </c>
      <c r="C19" s="59" t="s">
        <v>262</v>
      </c>
      <c r="D19" s="47" t="s">
        <v>237</v>
      </c>
      <c r="E19" s="47" t="s">
        <v>191</v>
      </c>
      <c r="F19" s="48"/>
      <c r="G19" s="47" t="s">
        <v>263</v>
      </c>
      <c r="H19" s="55"/>
      <c r="I19" s="56" t="s">
        <v>8</v>
      </c>
      <c r="J19" s="56" t="s">
        <v>35</v>
      </c>
      <c r="K19" s="57"/>
      <c r="L19" s="55"/>
      <c r="M19" s="58" t="s">
        <v>239</v>
      </c>
      <c r="N19" s="57" t="s">
        <v>45</v>
      </c>
    </row>
    <row r="20" spans="1:14" ht="48">
      <c r="A20" s="54">
        <v>14</v>
      </c>
      <c r="B20" s="47" t="s">
        <v>46</v>
      </c>
      <c r="C20" s="59" t="s">
        <v>264</v>
      </c>
      <c r="D20" s="47" t="s">
        <v>265</v>
      </c>
      <c r="E20" s="47" t="s">
        <v>191</v>
      </c>
      <c r="F20" s="48"/>
      <c r="G20" s="47" t="s">
        <v>266</v>
      </c>
      <c r="H20" s="55"/>
      <c r="I20" s="56" t="s">
        <v>8</v>
      </c>
      <c r="J20" s="56" t="s">
        <v>35</v>
      </c>
      <c r="K20" s="57"/>
      <c r="L20" s="55"/>
      <c r="M20" s="58" t="s">
        <v>239</v>
      </c>
      <c r="N20" s="57" t="s">
        <v>45</v>
      </c>
    </row>
    <row r="21" spans="1:14" ht="48">
      <c r="A21" s="54">
        <v>15</v>
      </c>
      <c r="B21" s="47" t="s">
        <v>46</v>
      </c>
      <c r="C21" s="59" t="s">
        <v>267</v>
      </c>
      <c r="D21" s="47" t="s">
        <v>268</v>
      </c>
      <c r="E21" s="47" t="s">
        <v>191</v>
      </c>
      <c r="F21" s="48"/>
      <c r="G21" s="47" t="s">
        <v>269</v>
      </c>
      <c r="H21" s="55"/>
      <c r="I21" s="56" t="s">
        <v>8</v>
      </c>
      <c r="J21" s="56" t="s">
        <v>35</v>
      </c>
      <c r="K21" s="57"/>
      <c r="L21" s="55"/>
      <c r="M21" s="58" t="s">
        <v>239</v>
      </c>
      <c r="N21" s="57" t="s">
        <v>45</v>
      </c>
    </row>
  </sheetData>
  <mergeCells count="5">
    <mergeCell ref="D1:L1"/>
    <mergeCell ref="D2:L2"/>
    <mergeCell ref="D3:D4"/>
    <mergeCell ref="F3:F4"/>
    <mergeCell ref="H3:H4"/>
  </mergeCells>
  <conditionalFormatting sqref="I7 I16:I18">
    <cfRule type="expression" dxfId="191" priority="28">
      <formula>I7="Untested"</formula>
    </cfRule>
    <cfRule type="expression" dxfId="190" priority="29">
      <formula>I7="Pass"</formula>
    </cfRule>
    <cfRule type="expression" dxfId="189" priority="30">
      <formula>I7="Fail"</formula>
    </cfRule>
  </conditionalFormatting>
  <conditionalFormatting sqref="J7 J16:J18">
    <cfRule type="expression" dxfId="188" priority="25">
      <formula>J7="Medium"</formula>
    </cfRule>
    <cfRule type="expression" dxfId="187" priority="26">
      <formula>J7="Low"</formula>
    </cfRule>
    <cfRule type="expression" dxfId="186" priority="27">
      <formula>J7="High"</formula>
    </cfRule>
  </conditionalFormatting>
  <conditionalFormatting sqref="I8">
    <cfRule type="expression" dxfId="185" priority="22">
      <formula>I8="Untested"</formula>
    </cfRule>
    <cfRule type="expression" dxfId="184" priority="23">
      <formula>I8="Pass"</formula>
    </cfRule>
    <cfRule type="expression" dxfId="183" priority="24">
      <formula>I8="Fail"</formula>
    </cfRule>
  </conditionalFormatting>
  <conditionalFormatting sqref="J8">
    <cfRule type="expression" dxfId="182" priority="19">
      <formula>J8="Medium"</formula>
    </cfRule>
    <cfRule type="expression" dxfId="181" priority="20">
      <formula>J8="Low"</formula>
    </cfRule>
    <cfRule type="expression" dxfId="180" priority="21">
      <formula>J8="High"</formula>
    </cfRule>
  </conditionalFormatting>
  <conditionalFormatting sqref="I9:I15">
    <cfRule type="expression" dxfId="179" priority="16">
      <formula>I9="Untested"</formula>
    </cfRule>
    <cfRule type="expression" dxfId="178" priority="17">
      <formula>I9="Pass"</formula>
    </cfRule>
    <cfRule type="expression" dxfId="177" priority="18">
      <formula>I9="Fail"</formula>
    </cfRule>
  </conditionalFormatting>
  <conditionalFormatting sqref="J9:J15">
    <cfRule type="expression" dxfId="176" priority="13">
      <formula>J9="Medium"</formula>
    </cfRule>
    <cfRule type="expression" dxfId="175" priority="14">
      <formula>J9="Low"</formula>
    </cfRule>
    <cfRule type="expression" dxfId="174" priority="15">
      <formula>J9="High"</formula>
    </cfRule>
  </conditionalFormatting>
  <conditionalFormatting sqref="I19">
    <cfRule type="expression" dxfId="173" priority="10">
      <formula>I19="Untested"</formula>
    </cfRule>
    <cfRule type="expression" dxfId="172" priority="11">
      <formula>I19="Pass"</formula>
    </cfRule>
    <cfRule type="expression" dxfId="171" priority="12">
      <formula>I19="Fail"</formula>
    </cfRule>
  </conditionalFormatting>
  <conditionalFormatting sqref="J19">
    <cfRule type="expression" dxfId="170" priority="7">
      <formula>J19="Medium"</formula>
    </cfRule>
    <cfRule type="expression" dxfId="169" priority="8">
      <formula>J19="Low"</formula>
    </cfRule>
    <cfRule type="expression" dxfId="168" priority="9">
      <formula>J19="High"</formula>
    </cfRule>
  </conditionalFormatting>
  <conditionalFormatting sqref="I20:I21">
    <cfRule type="expression" dxfId="167" priority="4">
      <formula>I20="Untested"</formula>
    </cfRule>
    <cfRule type="expression" dxfId="166" priority="5">
      <formula>I20="Pass"</formula>
    </cfRule>
    <cfRule type="expression" dxfId="165" priority="6">
      <formula>I20="Fail"</formula>
    </cfRule>
  </conditionalFormatting>
  <conditionalFormatting sqref="J20:J21">
    <cfRule type="expression" dxfId="164" priority="1">
      <formula>J20="Medium"</formula>
    </cfRule>
    <cfRule type="expression" dxfId="163" priority="2">
      <formula>J20="Low"</formula>
    </cfRule>
    <cfRule type="expression" dxfId="162" priority="3">
      <formula>J20="High"</formula>
    </cfRule>
  </conditionalFormatting>
  <dataValidations count="2">
    <dataValidation allowBlank="1" showInputMessage="1" showErrorMessage="1" promptTitle="ket-qua1" sqref="I5 I1:I2" xr:uid="{00000000-0002-0000-0E00-000000000000}"/>
    <dataValidation type="list" allowBlank="1" showInputMessage="1" showErrorMessage="1" sqref="J2" xr:uid="{00000000-0002-0000-0E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2000000}">
          <x14:formula1>
            <xm:f>'/Users/dungnguyen/Desktop/TestCase/\Users\dungnguyen\Desktop\TestCase\Users\dungnguyen\Desktop\TestCase\[Testcase_UserTraveler-Guider-Guest.xlsx]Config'!#REF!</xm:f>
          </x14:formula1>
          <xm:sqref>J5 J22:J1048576</xm:sqref>
        </x14:dataValidation>
        <x14:dataValidation type="list" allowBlank="1" showInputMessage="1" showErrorMessage="1" xr:uid="{00000000-0002-0000-0E00-000003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E00-000004000000}">
          <x14:formula1>
            <xm:f>'/Users/dungnguyen/Desktop/TestCase/\Users\dungnguyen\Desktop\TestCase\Users\dungnguyen\Library\Containers\com.microsoft.Excel\Data\Documents\C:\Users\PC Market\Desktop\New folder (4)\Tcs\[Testcase_ManageUser.xlsx]Config'!#REF!</xm:f>
          </x14:formula1>
          <xm:sqref>I7:J21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3"/>
  <sheetViews>
    <sheetView tabSelected="1" workbookViewId="0">
      <selection activeCell="E21" sqref="E21"/>
    </sheetView>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270</v>
      </c>
      <c r="D1" s="100"/>
      <c r="E1" s="100"/>
      <c r="F1" s="100"/>
      <c r="G1" s="100"/>
      <c r="H1" s="100"/>
      <c r="I1" s="100"/>
      <c r="J1" s="100"/>
      <c r="K1" s="100"/>
      <c r="L1" s="100"/>
      <c r="M1" s="80"/>
      <c r="N1" s="62"/>
      <c r="O1" s="63"/>
    </row>
    <row r="2" spans="1:15" s="52" customFormat="1" ht="29">
      <c r="B2" s="60" t="s">
        <v>7</v>
      </c>
      <c r="C2" s="64"/>
      <c r="D2" s="101"/>
      <c r="E2" s="101"/>
      <c r="F2" s="101"/>
      <c r="G2" s="101"/>
      <c r="H2" s="101"/>
      <c r="I2" s="101"/>
      <c r="J2" s="101"/>
      <c r="K2" s="101"/>
      <c r="L2" s="100"/>
      <c r="M2" s="80"/>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COUNTIF(I7:I77,"Pass")</f>
        <v>7</v>
      </c>
      <c r="C4" s="70"/>
      <c r="D4" s="102"/>
      <c r="E4" s="69">
        <f>COUNTIF(I8:I77,"Fail")</f>
        <v>0</v>
      </c>
      <c r="F4" s="104"/>
      <c r="G4" s="71">
        <f>COUNTIF(I8:I77,"Untested")</f>
        <v>0</v>
      </c>
      <c r="H4" s="106"/>
      <c r="I4" s="65">
        <f>(B4+E4+G4)</f>
        <v>7</v>
      </c>
      <c r="J4" s="72"/>
      <c r="K4" s="65">
        <f>COUNTIF(J8:J77,"High")</f>
        <v>0</v>
      </c>
      <c r="L4" s="65">
        <f>COUNTIF(J7:J77,"Medium")</f>
        <v>7</v>
      </c>
      <c r="M4" s="32">
        <f>COUNTIF(J8:J77,"Low")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64">
      <c r="A7" s="54">
        <v>1</v>
      </c>
      <c r="B7" s="47" t="s">
        <v>44</v>
      </c>
      <c r="C7" s="59" t="s">
        <v>271</v>
      </c>
      <c r="D7" s="47" t="s">
        <v>272</v>
      </c>
      <c r="E7" s="47" t="s">
        <v>191</v>
      </c>
      <c r="F7" s="48"/>
      <c r="G7" s="47" t="s">
        <v>273</v>
      </c>
      <c r="H7" s="55"/>
      <c r="I7" s="56" t="s">
        <v>8</v>
      </c>
      <c r="J7" s="56" t="s">
        <v>35</v>
      </c>
      <c r="K7" s="57"/>
      <c r="L7" s="55"/>
      <c r="M7" s="58" t="s">
        <v>239</v>
      </c>
      <c r="N7" s="57" t="s">
        <v>45</v>
      </c>
    </row>
    <row r="8" spans="1:15" ht="48">
      <c r="A8" s="54">
        <v>2</v>
      </c>
      <c r="B8" s="47" t="s">
        <v>44</v>
      </c>
      <c r="C8" s="59" t="s">
        <v>274</v>
      </c>
      <c r="D8" s="47" t="s">
        <v>272</v>
      </c>
      <c r="E8" s="47" t="s">
        <v>191</v>
      </c>
      <c r="F8" s="48"/>
      <c r="G8" s="47" t="s">
        <v>275</v>
      </c>
      <c r="H8" s="55"/>
      <c r="I8" s="56" t="s">
        <v>8</v>
      </c>
      <c r="J8" s="56" t="s">
        <v>35</v>
      </c>
      <c r="K8" s="57"/>
      <c r="L8" s="55"/>
      <c r="M8" s="58" t="s">
        <v>239</v>
      </c>
      <c r="N8" s="57" t="s">
        <v>45</v>
      </c>
    </row>
    <row r="9" spans="1:15" ht="32">
      <c r="A9" s="54">
        <v>3</v>
      </c>
      <c r="B9" s="47" t="s">
        <v>44</v>
      </c>
      <c r="C9" s="59" t="s">
        <v>276</v>
      </c>
      <c r="D9" s="47" t="s">
        <v>272</v>
      </c>
      <c r="E9" s="47" t="s">
        <v>191</v>
      </c>
      <c r="F9" s="48"/>
      <c r="G9" s="47" t="s">
        <v>277</v>
      </c>
      <c r="H9" s="55"/>
      <c r="I9" s="56" t="s">
        <v>8</v>
      </c>
      <c r="J9" s="56" t="s">
        <v>35</v>
      </c>
      <c r="K9" s="57"/>
      <c r="L9" s="55"/>
      <c r="M9" s="58" t="s">
        <v>239</v>
      </c>
      <c r="N9" s="57" t="s">
        <v>45</v>
      </c>
    </row>
    <row r="10" spans="1:15" ht="32">
      <c r="A10" s="54">
        <v>4</v>
      </c>
      <c r="B10" s="47" t="s">
        <v>44</v>
      </c>
      <c r="C10" s="59" t="s">
        <v>252</v>
      </c>
      <c r="D10" s="47" t="s">
        <v>272</v>
      </c>
      <c r="E10" s="47" t="s">
        <v>191</v>
      </c>
      <c r="F10" s="48"/>
      <c r="G10" s="47" t="s">
        <v>278</v>
      </c>
      <c r="H10" s="55"/>
      <c r="I10" s="56" t="s">
        <v>8</v>
      </c>
      <c r="J10" s="56" t="s">
        <v>35</v>
      </c>
      <c r="K10" s="57"/>
      <c r="L10" s="55"/>
      <c r="M10" s="58" t="s">
        <v>239</v>
      </c>
      <c r="N10" s="57" t="s">
        <v>45</v>
      </c>
    </row>
    <row r="11" spans="1:15" ht="48">
      <c r="A11" s="54">
        <v>5</v>
      </c>
      <c r="B11" s="47" t="s">
        <v>44</v>
      </c>
      <c r="C11" s="59" t="s">
        <v>279</v>
      </c>
      <c r="D11" s="47" t="s">
        <v>272</v>
      </c>
      <c r="E11" s="47" t="s">
        <v>191</v>
      </c>
      <c r="F11" s="48"/>
      <c r="G11" s="47" t="s">
        <v>280</v>
      </c>
      <c r="H11" s="55"/>
      <c r="I11" s="56" t="s">
        <v>8</v>
      </c>
      <c r="J11" s="56" t="s">
        <v>35</v>
      </c>
      <c r="K11" s="57"/>
      <c r="L11" s="55"/>
      <c r="M11" s="58" t="s">
        <v>239</v>
      </c>
      <c r="N11" s="57" t="s">
        <v>45</v>
      </c>
    </row>
    <row r="12" spans="1:15" ht="32">
      <c r="A12" s="54">
        <v>6</v>
      </c>
      <c r="B12" s="47" t="s">
        <v>44</v>
      </c>
      <c r="C12" s="59" t="s">
        <v>281</v>
      </c>
      <c r="D12" s="47" t="s">
        <v>272</v>
      </c>
      <c r="E12" s="47" t="s">
        <v>191</v>
      </c>
      <c r="F12" s="48"/>
      <c r="G12" s="47" t="s">
        <v>282</v>
      </c>
      <c r="H12" s="55"/>
      <c r="I12" s="56" t="s">
        <v>8</v>
      </c>
      <c r="J12" s="56" t="s">
        <v>35</v>
      </c>
      <c r="K12" s="57"/>
      <c r="L12" s="55"/>
      <c r="M12" s="58" t="s">
        <v>239</v>
      </c>
      <c r="N12" s="57" t="s">
        <v>45</v>
      </c>
    </row>
    <row r="13" spans="1:15" ht="32">
      <c r="A13" s="54">
        <v>7</v>
      </c>
      <c r="B13" s="47" t="s">
        <v>44</v>
      </c>
      <c r="C13" s="59" t="s">
        <v>283</v>
      </c>
      <c r="D13" s="47" t="s">
        <v>272</v>
      </c>
      <c r="E13" s="47" t="s">
        <v>191</v>
      </c>
      <c r="F13" s="48"/>
      <c r="G13" s="47" t="s">
        <v>284</v>
      </c>
      <c r="H13" s="55"/>
      <c r="I13" s="56" t="s">
        <v>8</v>
      </c>
      <c r="J13" s="56" t="s">
        <v>35</v>
      </c>
      <c r="K13" s="57"/>
      <c r="L13" s="55"/>
      <c r="M13" s="58" t="s">
        <v>239</v>
      </c>
      <c r="N13" s="57" t="s">
        <v>45</v>
      </c>
    </row>
  </sheetData>
  <mergeCells count="5">
    <mergeCell ref="D1:L1"/>
    <mergeCell ref="D2:L2"/>
    <mergeCell ref="D3:D4"/>
    <mergeCell ref="F3:F4"/>
    <mergeCell ref="H3:H4"/>
  </mergeCells>
  <conditionalFormatting sqref="I7 I13">
    <cfRule type="expression" dxfId="161" priority="16">
      <formula>I7="Untested"</formula>
    </cfRule>
    <cfRule type="expression" dxfId="160" priority="17">
      <formula>I7="Pass"</formula>
    </cfRule>
    <cfRule type="expression" dxfId="159" priority="18">
      <formula>I7="Fail"</formula>
    </cfRule>
  </conditionalFormatting>
  <conditionalFormatting sqref="J7 J13">
    <cfRule type="expression" dxfId="158" priority="13">
      <formula>J7="Medium"</formula>
    </cfRule>
    <cfRule type="expression" dxfId="157" priority="14">
      <formula>J7="Low"</formula>
    </cfRule>
    <cfRule type="expression" dxfId="156" priority="15">
      <formula>J7="High"</formula>
    </cfRule>
  </conditionalFormatting>
  <conditionalFormatting sqref="I8">
    <cfRule type="expression" dxfId="155" priority="10">
      <formula>I8="Untested"</formula>
    </cfRule>
    <cfRule type="expression" dxfId="154" priority="11">
      <formula>I8="Pass"</formula>
    </cfRule>
    <cfRule type="expression" dxfId="153" priority="12">
      <formula>I8="Fail"</formula>
    </cfRule>
  </conditionalFormatting>
  <conditionalFormatting sqref="J8">
    <cfRule type="expression" dxfId="152" priority="7">
      <formula>J8="Medium"</formula>
    </cfRule>
    <cfRule type="expression" dxfId="151" priority="8">
      <formula>J8="Low"</formula>
    </cfRule>
    <cfRule type="expression" dxfId="150" priority="9">
      <formula>J8="High"</formula>
    </cfRule>
  </conditionalFormatting>
  <conditionalFormatting sqref="I9:I12">
    <cfRule type="expression" dxfId="149" priority="4">
      <formula>I9="Untested"</formula>
    </cfRule>
    <cfRule type="expression" dxfId="148" priority="5">
      <formula>I9="Pass"</formula>
    </cfRule>
    <cfRule type="expression" dxfId="147" priority="6">
      <formula>I9="Fail"</formula>
    </cfRule>
  </conditionalFormatting>
  <conditionalFormatting sqref="J9:J12">
    <cfRule type="expression" dxfId="146" priority="1">
      <formula>J9="Medium"</formula>
    </cfRule>
    <cfRule type="expression" dxfId="145" priority="2">
      <formula>J9="Low"</formula>
    </cfRule>
    <cfRule type="expression" dxfId="144" priority="3">
      <formula>J9="High"</formula>
    </cfRule>
  </conditionalFormatting>
  <dataValidations count="2">
    <dataValidation allowBlank="1" showInputMessage="1" showErrorMessage="1" promptTitle="ket-qua1" sqref="I5 I1:I2" xr:uid="{00000000-0002-0000-0F00-000000000000}"/>
    <dataValidation type="list" allowBlank="1" showInputMessage="1" showErrorMessage="1" sqref="J2" xr:uid="{00000000-0002-0000-0F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2000000}">
          <x14:formula1>
            <xm:f>'/Users/dungnguyen/Desktop/TestCase/\Users\dungnguyen\Desktop\TestCase\Users\dungnguyen\Desktop\TestCase\[Testcase_UserTraveler-Guider-Guest.xlsx]Config'!#REF!</xm:f>
          </x14:formula1>
          <xm:sqref>J5 J14:J1048576</xm:sqref>
        </x14:dataValidation>
        <x14:dataValidation type="list" allowBlank="1" showInputMessage="1" showErrorMessage="1" xr:uid="{00000000-0002-0000-0F00-000003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F00-000004000000}">
          <x14:formula1>
            <xm:f>'/Users/dungnguyen/Desktop/TestCase/\Users\dungnguyen\Desktop\TestCase\Users\dungnguyen\Library\Containers\com.microsoft.Excel\Data\Documents\C:\Users\PC Market\Desktop\New folder (4)\Tcs\[Testcase_ManageUser.xlsx]Config'!#REF!</xm:f>
          </x14:formula1>
          <xm:sqref>I7:J13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6"/>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5.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285</v>
      </c>
      <c r="D1" s="100"/>
      <c r="E1" s="100"/>
      <c r="F1" s="100"/>
      <c r="G1" s="100"/>
      <c r="H1" s="100"/>
      <c r="I1" s="100"/>
      <c r="J1" s="100"/>
      <c r="K1" s="100"/>
      <c r="L1" s="100"/>
      <c r="M1" s="80"/>
      <c r="N1" s="62"/>
      <c r="O1" s="63"/>
    </row>
    <row r="2" spans="1:15" s="52" customFormat="1" ht="29">
      <c r="B2" s="60" t="s">
        <v>7</v>
      </c>
      <c r="C2" s="64"/>
      <c r="D2" s="101"/>
      <c r="E2" s="101"/>
      <c r="F2" s="101"/>
      <c r="G2" s="101"/>
      <c r="H2" s="101"/>
      <c r="I2" s="101"/>
      <c r="J2" s="101"/>
      <c r="K2" s="101"/>
      <c r="L2" s="100"/>
      <c r="M2" s="80"/>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COUNTIF(I7:I76,"Pass")</f>
        <v>10</v>
      </c>
      <c r="C4" s="70"/>
      <c r="D4" s="102"/>
      <c r="E4" s="69">
        <f>COUNTIF(I8:I76,"Fail")</f>
        <v>0</v>
      </c>
      <c r="F4" s="104"/>
      <c r="G4" s="71">
        <f>COUNTIF(I8:I76,"Untested")</f>
        <v>0</v>
      </c>
      <c r="H4" s="106"/>
      <c r="I4" s="65">
        <f>(B4+E4+G4)</f>
        <v>10</v>
      </c>
      <c r="J4" s="72"/>
      <c r="K4" s="65">
        <f>COUNTIF(J8:J76,"High")</f>
        <v>0</v>
      </c>
      <c r="L4" s="65">
        <f>COUNTIF(J7:J76,"Medium")</f>
        <v>10</v>
      </c>
      <c r="M4" s="32">
        <f>COUNTIF(J8:J76,"Low")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80">
      <c r="A7" s="54">
        <v>1</v>
      </c>
      <c r="B7" s="47" t="s">
        <v>44</v>
      </c>
      <c r="C7" s="59" t="s">
        <v>286</v>
      </c>
      <c r="D7" s="47" t="s">
        <v>287</v>
      </c>
      <c r="E7" s="47" t="s">
        <v>191</v>
      </c>
      <c r="F7" s="48"/>
      <c r="G7" s="47" t="s">
        <v>357</v>
      </c>
      <c r="H7" s="55"/>
      <c r="I7" s="56" t="s">
        <v>8</v>
      </c>
      <c r="J7" s="56" t="s">
        <v>35</v>
      </c>
      <c r="K7" s="57"/>
      <c r="L7" s="55"/>
      <c r="M7" s="58" t="s">
        <v>239</v>
      </c>
      <c r="N7" s="57" t="s">
        <v>45</v>
      </c>
    </row>
    <row r="8" spans="1:15" ht="48">
      <c r="A8" s="54">
        <v>2</v>
      </c>
      <c r="B8" s="47" t="s">
        <v>44</v>
      </c>
      <c r="C8" s="59" t="s">
        <v>288</v>
      </c>
      <c r="D8" s="47" t="s">
        <v>287</v>
      </c>
      <c r="E8" s="47" t="s">
        <v>191</v>
      </c>
      <c r="F8" s="48"/>
      <c r="G8" s="47" t="s">
        <v>289</v>
      </c>
      <c r="H8" s="55"/>
      <c r="I8" s="56" t="s">
        <v>8</v>
      </c>
      <c r="J8" s="56" t="s">
        <v>35</v>
      </c>
      <c r="K8" s="57"/>
      <c r="L8" s="55"/>
      <c r="M8" s="58" t="s">
        <v>239</v>
      </c>
      <c r="N8" s="57" t="s">
        <v>45</v>
      </c>
    </row>
    <row r="9" spans="1:15" ht="32">
      <c r="A9" s="54">
        <v>3</v>
      </c>
      <c r="B9" s="47" t="s">
        <v>44</v>
      </c>
      <c r="C9" s="59" t="s">
        <v>276</v>
      </c>
      <c r="D9" s="47" t="s">
        <v>287</v>
      </c>
      <c r="E9" s="47" t="s">
        <v>191</v>
      </c>
      <c r="F9" s="48"/>
      <c r="G9" s="47" t="s">
        <v>290</v>
      </c>
      <c r="H9" s="55"/>
      <c r="I9" s="56" t="s">
        <v>8</v>
      </c>
      <c r="J9" s="56" t="s">
        <v>35</v>
      </c>
      <c r="K9" s="57"/>
      <c r="L9" s="55"/>
      <c r="M9" s="58" t="s">
        <v>239</v>
      </c>
      <c r="N9" s="57" t="s">
        <v>45</v>
      </c>
    </row>
    <row r="10" spans="1:15" ht="32">
      <c r="A10" s="54">
        <v>4</v>
      </c>
      <c r="B10" s="47" t="s">
        <v>44</v>
      </c>
      <c r="C10" s="59" t="s">
        <v>252</v>
      </c>
      <c r="D10" s="47" t="s">
        <v>287</v>
      </c>
      <c r="E10" s="47" t="s">
        <v>191</v>
      </c>
      <c r="F10" s="48"/>
      <c r="G10" s="47" t="s">
        <v>291</v>
      </c>
      <c r="H10" s="55"/>
      <c r="I10" s="56" t="s">
        <v>8</v>
      </c>
      <c r="J10" s="56" t="s">
        <v>35</v>
      </c>
      <c r="K10" s="57"/>
      <c r="L10" s="55"/>
      <c r="M10" s="58" t="s">
        <v>239</v>
      </c>
      <c r="N10" s="57" t="s">
        <v>45</v>
      </c>
    </row>
    <row r="11" spans="1:15" ht="48">
      <c r="A11" s="54">
        <v>5</v>
      </c>
      <c r="B11" s="47" t="s">
        <v>44</v>
      </c>
      <c r="C11" s="59" t="s">
        <v>292</v>
      </c>
      <c r="D11" s="47" t="s">
        <v>287</v>
      </c>
      <c r="E11" s="47" t="s">
        <v>191</v>
      </c>
      <c r="F11" s="48"/>
      <c r="G11" s="47" t="s">
        <v>293</v>
      </c>
      <c r="H11" s="55"/>
      <c r="I11" s="56" t="s">
        <v>8</v>
      </c>
      <c r="J11" s="56" t="s">
        <v>35</v>
      </c>
      <c r="K11" s="57"/>
      <c r="L11" s="55"/>
      <c r="M11" s="58" t="s">
        <v>239</v>
      </c>
      <c r="N11" s="57" t="s">
        <v>45</v>
      </c>
    </row>
    <row r="12" spans="1:15" ht="48">
      <c r="A12" s="54">
        <v>6</v>
      </c>
      <c r="B12" s="47" t="s">
        <v>44</v>
      </c>
      <c r="C12" s="59" t="s">
        <v>281</v>
      </c>
      <c r="D12" s="47" t="s">
        <v>287</v>
      </c>
      <c r="E12" s="47" t="s">
        <v>191</v>
      </c>
      <c r="F12" s="48"/>
      <c r="G12" s="47" t="s">
        <v>294</v>
      </c>
      <c r="H12" s="55"/>
      <c r="I12" s="56" t="s">
        <v>8</v>
      </c>
      <c r="J12" s="56" t="s">
        <v>35</v>
      </c>
      <c r="K12" s="57"/>
      <c r="L12" s="55"/>
      <c r="M12" s="58" t="s">
        <v>239</v>
      </c>
      <c r="N12" s="57" t="s">
        <v>45</v>
      </c>
    </row>
    <row r="13" spans="1:15" ht="48">
      <c r="A13" s="54">
        <v>7</v>
      </c>
      <c r="B13" s="47" t="s">
        <v>44</v>
      </c>
      <c r="C13" s="59" t="s">
        <v>295</v>
      </c>
      <c r="D13" s="47" t="s">
        <v>287</v>
      </c>
      <c r="E13" s="47" t="s">
        <v>191</v>
      </c>
      <c r="F13" s="48"/>
      <c r="G13" s="47" t="s">
        <v>296</v>
      </c>
      <c r="H13" s="55"/>
      <c r="I13" s="56" t="s">
        <v>8</v>
      </c>
      <c r="J13" s="56" t="s">
        <v>35</v>
      </c>
      <c r="K13" s="57"/>
      <c r="L13" s="55"/>
      <c r="M13" s="58" t="s">
        <v>239</v>
      </c>
      <c r="N13" s="57" t="s">
        <v>45</v>
      </c>
    </row>
    <row r="14" spans="1:15" ht="48">
      <c r="A14" s="54">
        <v>8</v>
      </c>
      <c r="B14" s="47" t="s">
        <v>44</v>
      </c>
      <c r="C14" s="59" t="s">
        <v>297</v>
      </c>
      <c r="D14" s="47" t="s">
        <v>287</v>
      </c>
      <c r="E14" s="47" t="s">
        <v>191</v>
      </c>
      <c r="F14" s="48"/>
      <c r="G14" s="47" t="s">
        <v>298</v>
      </c>
      <c r="H14" s="55"/>
      <c r="I14" s="56" t="s">
        <v>8</v>
      </c>
      <c r="J14" s="56" t="s">
        <v>35</v>
      </c>
      <c r="K14" s="57"/>
      <c r="L14" s="55"/>
      <c r="M14" s="58" t="s">
        <v>239</v>
      </c>
      <c r="N14" s="57" t="s">
        <v>45</v>
      </c>
    </row>
    <row r="15" spans="1:15" ht="32">
      <c r="A15" s="54">
        <v>9</v>
      </c>
      <c r="B15" s="47" t="s">
        <v>44</v>
      </c>
      <c r="C15" s="59" t="s">
        <v>258</v>
      </c>
      <c r="D15" s="47" t="s">
        <v>287</v>
      </c>
      <c r="E15" s="47" t="s">
        <v>191</v>
      </c>
      <c r="F15" s="48"/>
      <c r="G15" s="47" t="s">
        <v>299</v>
      </c>
      <c r="H15" s="55"/>
      <c r="I15" s="56" t="s">
        <v>8</v>
      </c>
      <c r="J15" s="56" t="s">
        <v>35</v>
      </c>
      <c r="K15" s="57"/>
      <c r="L15" s="55"/>
      <c r="M15" s="58" t="s">
        <v>239</v>
      </c>
      <c r="N15" s="57" t="s">
        <v>45</v>
      </c>
    </row>
    <row r="16" spans="1:15" ht="48">
      <c r="A16" s="54">
        <v>10</v>
      </c>
      <c r="B16" s="47" t="s">
        <v>44</v>
      </c>
      <c r="C16" s="59" t="s">
        <v>300</v>
      </c>
      <c r="D16" s="47" t="s">
        <v>287</v>
      </c>
      <c r="E16" s="47" t="s">
        <v>191</v>
      </c>
      <c r="F16" s="48"/>
      <c r="G16" s="47" t="s">
        <v>301</v>
      </c>
      <c r="H16" s="55"/>
      <c r="I16" s="56" t="s">
        <v>8</v>
      </c>
      <c r="J16" s="56" t="s">
        <v>35</v>
      </c>
      <c r="K16" s="57"/>
      <c r="L16" s="55"/>
      <c r="M16" s="58" t="s">
        <v>239</v>
      </c>
      <c r="N16" s="57" t="s">
        <v>45</v>
      </c>
    </row>
  </sheetData>
  <mergeCells count="5">
    <mergeCell ref="D1:L1"/>
    <mergeCell ref="D2:L2"/>
    <mergeCell ref="D3:D4"/>
    <mergeCell ref="F3:F4"/>
    <mergeCell ref="H3:H4"/>
  </mergeCells>
  <conditionalFormatting sqref="I7">
    <cfRule type="expression" dxfId="143" priority="22">
      <formula>I7="Untested"</formula>
    </cfRule>
    <cfRule type="expression" dxfId="142" priority="23">
      <formula>I7="Pass"</formula>
    </cfRule>
    <cfRule type="expression" dxfId="141" priority="24">
      <formula>I7="Fail"</formula>
    </cfRule>
  </conditionalFormatting>
  <conditionalFormatting sqref="J7">
    <cfRule type="expression" dxfId="140" priority="19">
      <formula>J7="Medium"</formula>
    </cfRule>
    <cfRule type="expression" dxfId="139" priority="20">
      <formula>J7="Low"</formula>
    </cfRule>
    <cfRule type="expression" dxfId="138" priority="21">
      <formula>J7="High"</formula>
    </cfRule>
  </conditionalFormatting>
  <conditionalFormatting sqref="I8">
    <cfRule type="expression" dxfId="137" priority="16">
      <formula>I8="Untested"</formula>
    </cfRule>
    <cfRule type="expression" dxfId="136" priority="17">
      <formula>I8="Pass"</formula>
    </cfRule>
    <cfRule type="expression" dxfId="135" priority="18">
      <formula>I8="Fail"</formula>
    </cfRule>
  </conditionalFormatting>
  <conditionalFormatting sqref="J8">
    <cfRule type="expression" dxfId="134" priority="13">
      <formula>J8="Medium"</formula>
    </cfRule>
    <cfRule type="expression" dxfId="133" priority="14">
      <formula>J8="Low"</formula>
    </cfRule>
    <cfRule type="expression" dxfId="132" priority="15">
      <formula>J8="High"</formula>
    </cfRule>
  </conditionalFormatting>
  <conditionalFormatting sqref="I9:I12">
    <cfRule type="expression" dxfId="131" priority="10">
      <formula>I9="Untested"</formula>
    </cfRule>
    <cfRule type="expression" dxfId="130" priority="11">
      <formula>I9="Pass"</formula>
    </cfRule>
    <cfRule type="expression" dxfId="129" priority="12">
      <formula>I9="Fail"</formula>
    </cfRule>
  </conditionalFormatting>
  <conditionalFormatting sqref="J9:J12">
    <cfRule type="expression" dxfId="128" priority="7">
      <formula>J9="Medium"</formula>
    </cfRule>
    <cfRule type="expression" dxfId="127" priority="8">
      <formula>J9="Low"</formula>
    </cfRule>
    <cfRule type="expression" dxfId="126" priority="9">
      <formula>J9="High"</formula>
    </cfRule>
  </conditionalFormatting>
  <conditionalFormatting sqref="I13:I16">
    <cfRule type="expression" dxfId="125" priority="4">
      <formula>I13="Untested"</formula>
    </cfRule>
    <cfRule type="expression" dxfId="124" priority="5">
      <formula>I13="Pass"</formula>
    </cfRule>
    <cfRule type="expression" dxfId="123" priority="6">
      <formula>I13="Fail"</formula>
    </cfRule>
  </conditionalFormatting>
  <conditionalFormatting sqref="J13:J16">
    <cfRule type="expression" dxfId="122" priority="1">
      <formula>J13="Medium"</formula>
    </cfRule>
    <cfRule type="expression" dxfId="121" priority="2">
      <formula>J13="Low"</formula>
    </cfRule>
    <cfRule type="expression" dxfId="120" priority="3">
      <formula>J13="High"</formula>
    </cfRule>
  </conditionalFormatting>
  <dataValidations count="2">
    <dataValidation type="list" allowBlank="1" showInputMessage="1" showErrorMessage="1" sqref="J2" xr:uid="{00000000-0002-0000-1000-000000000000}">
      <formula1>#REF!</formula1>
    </dataValidation>
    <dataValidation allowBlank="1" showInputMessage="1" showErrorMessage="1" promptTitle="ket-qua1" sqref="I5 I1:I2" xr:uid="{00000000-0002-0000-10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2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1000-000003000000}">
          <x14:formula1>
            <xm:f>'/Users/dungnguyen/Desktop/TestCase/\Users\dungnguyen\Desktop\TestCase\Users\dungnguyen\Desktop\TestCase\[Testcase_UserTraveler-Guider-Guest.xlsx]Config'!#REF!</xm:f>
          </x14:formula1>
          <xm:sqref>J5 J17:J1048576</xm:sqref>
        </x14:dataValidation>
        <x14:dataValidation type="list" allowBlank="1" showInputMessage="1" showErrorMessage="1" xr:uid="{00000000-0002-0000-1000-000004000000}">
          <x14:formula1>
            <xm:f>'/Users/dungnguyen/Desktop/TestCase/\Users\dungnguyen\Desktop\TestCase\Users\dungnguyen\Library\Containers\com.microsoft.Excel\Data\Documents\C:\Users\PC Market\Desktop\New folder (4)\Tcs\[Testcase_ManageUser.xlsx]Config'!#REF!</xm:f>
          </x14:formula1>
          <xm:sqref>I7:J16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6"/>
  <sheetViews>
    <sheetView zoomScaleNormal="100"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302</v>
      </c>
      <c r="D1" s="100"/>
      <c r="E1" s="100"/>
      <c r="F1" s="100"/>
      <c r="G1" s="100"/>
      <c r="H1" s="100"/>
      <c r="I1" s="100"/>
      <c r="J1" s="100"/>
      <c r="K1" s="100"/>
      <c r="L1" s="100"/>
      <c r="M1" s="80"/>
      <c r="N1" s="62"/>
      <c r="O1" s="63"/>
    </row>
    <row r="2" spans="1:15" s="52" customFormat="1" ht="29">
      <c r="B2" s="60" t="s">
        <v>7</v>
      </c>
      <c r="C2" s="64"/>
      <c r="D2" s="101"/>
      <c r="E2" s="101"/>
      <c r="F2" s="101"/>
      <c r="G2" s="101"/>
      <c r="H2" s="101"/>
      <c r="I2" s="101"/>
      <c r="J2" s="101"/>
      <c r="K2" s="101"/>
      <c r="L2" s="100"/>
      <c r="M2" s="80"/>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COUNTIF(I7:I135,"Pass")</f>
        <v>20</v>
      </c>
      <c r="C4" s="70"/>
      <c r="D4" s="102"/>
      <c r="E4" s="69">
        <f>COUNTIF(I10:I135,"Fail")</f>
        <v>0</v>
      </c>
      <c r="F4" s="104"/>
      <c r="G4" s="71">
        <f>COUNTIF(I10:I135,"Untested")</f>
        <v>0</v>
      </c>
      <c r="H4" s="106"/>
      <c r="I4" s="65">
        <f>(B4+E4+G4)</f>
        <v>20</v>
      </c>
      <c r="J4" s="72"/>
      <c r="K4" s="65">
        <f>COUNTIF(J10:J135,"High")</f>
        <v>17</v>
      </c>
      <c r="L4" s="65">
        <f>COUNTIF(J10:J135,"Medium")</f>
        <v>0</v>
      </c>
      <c r="M4" s="32">
        <f>COUNTIF(J10:J135,"Low")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128">
      <c r="A7" s="54">
        <v>1</v>
      </c>
      <c r="B7" s="47" t="s">
        <v>44</v>
      </c>
      <c r="C7" s="59" t="s">
        <v>303</v>
      </c>
      <c r="D7" s="47" t="s">
        <v>304</v>
      </c>
      <c r="E7" s="47" t="s">
        <v>191</v>
      </c>
      <c r="F7" s="48"/>
      <c r="G7" s="47" t="s">
        <v>305</v>
      </c>
      <c r="H7" s="55"/>
      <c r="I7" s="56" t="s">
        <v>8</v>
      </c>
      <c r="J7" s="56" t="s">
        <v>34</v>
      </c>
      <c r="K7" s="57"/>
      <c r="L7" s="55"/>
      <c r="M7" s="58" t="s">
        <v>306</v>
      </c>
      <c r="N7" s="57" t="s">
        <v>45</v>
      </c>
    </row>
    <row r="8" spans="1:15" ht="48">
      <c r="A8" s="54">
        <v>2</v>
      </c>
      <c r="B8" s="47" t="s">
        <v>46</v>
      </c>
      <c r="C8" s="59" t="s">
        <v>307</v>
      </c>
      <c r="D8" s="47" t="s">
        <v>308</v>
      </c>
      <c r="E8" s="47" t="s">
        <v>191</v>
      </c>
      <c r="F8" s="48"/>
      <c r="G8" s="47" t="s">
        <v>309</v>
      </c>
      <c r="H8" s="55"/>
      <c r="I8" s="56" t="s">
        <v>8</v>
      </c>
      <c r="J8" s="56" t="s">
        <v>34</v>
      </c>
      <c r="K8" s="57"/>
      <c r="L8" s="55"/>
      <c r="M8" s="58" t="s">
        <v>306</v>
      </c>
      <c r="N8" s="57" t="s">
        <v>45</v>
      </c>
    </row>
    <row r="9" spans="1:15" ht="48">
      <c r="A9" s="54">
        <v>3</v>
      </c>
      <c r="B9" s="47" t="s">
        <v>46</v>
      </c>
      <c r="C9" s="59" t="s">
        <v>310</v>
      </c>
      <c r="D9" s="47" t="s">
        <v>311</v>
      </c>
      <c r="E9" s="47" t="s">
        <v>191</v>
      </c>
      <c r="F9" s="48"/>
      <c r="G9" s="47" t="s">
        <v>312</v>
      </c>
      <c r="H9" s="55"/>
      <c r="I9" s="56" t="s">
        <v>8</v>
      </c>
      <c r="J9" s="56" t="s">
        <v>34</v>
      </c>
      <c r="K9" s="57"/>
      <c r="L9" s="55"/>
      <c r="M9" s="58" t="s">
        <v>306</v>
      </c>
      <c r="N9" s="57" t="s">
        <v>45</v>
      </c>
    </row>
    <row r="10" spans="1:15" ht="48">
      <c r="A10" s="54">
        <v>4</v>
      </c>
      <c r="B10" s="47" t="s">
        <v>46</v>
      </c>
      <c r="C10" s="59" t="s">
        <v>313</v>
      </c>
      <c r="D10" s="47" t="s">
        <v>314</v>
      </c>
      <c r="E10" s="47" t="s">
        <v>191</v>
      </c>
      <c r="F10" s="48"/>
      <c r="G10" s="47" t="s">
        <v>315</v>
      </c>
      <c r="H10" s="55"/>
      <c r="I10" s="56" t="s">
        <v>8</v>
      </c>
      <c r="J10" s="56" t="s">
        <v>34</v>
      </c>
      <c r="K10" s="57"/>
      <c r="L10" s="55"/>
      <c r="M10" s="58" t="s">
        <v>306</v>
      </c>
      <c r="N10" s="57" t="s">
        <v>45</v>
      </c>
    </row>
    <row r="11" spans="1:15" ht="48">
      <c r="A11" s="54">
        <v>5</v>
      </c>
      <c r="B11" s="47" t="s">
        <v>46</v>
      </c>
      <c r="C11" s="59" t="s">
        <v>316</v>
      </c>
      <c r="D11" s="47" t="s">
        <v>317</v>
      </c>
      <c r="E11" s="47" t="s">
        <v>191</v>
      </c>
      <c r="F11" s="48"/>
      <c r="G11" s="47" t="s">
        <v>318</v>
      </c>
      <c r="H11" s="55"/>
      <c r="I11" s="56" t="s">
        <v>8</v>
      </c>
      <c r="J11" s="56" t="s">
        <v>34</v>
      </c>
      <c r="K11" s="57"/>
      <c r="L11" s="55"/>
      <c r="M11" s="58" t="s">
        <v>306</v>
      </c>
      <c r="N11" s="57" t="s">
        <v>45</v>
      </c>
    </row>
    <row r="12" spans="1:15" ht="144">
      <c r="A12" s="54">
        <v>6</v>
      </c>
      <c r="B12" s="47" t="s">
        <v>44</v>
      </c>
      <c r="C12" s="59" t="s">
        <v>319</v>
      </c>
      <c r="D12" s="47" t="s">
        <v>308</v>
      </c>
      <c r="E12" s="47" t="s">
        <v>191</v>
      </c>
      <c r="F12" s="48"/>
      <c r="G12" s="47" t="s">
        <v>349</v>
      </c>
      <c r="H12" s="55"/>
      <c r="I12" s="56" t="s">
        <v>8</v>
      </c>
      <c r="J12" s="56" t="s">
        <v>34</v>
      </c>
      <c r="K12" s="57"/>
      <c r="L12" s="55"/>
      <c r="M12" s="58" t="s">
        <v>306</v>
      </c>
      <c r="N12" s="57" t="s">
        <v>45</v>
      </c>
    </row>
    <row r="13" spans="1:15" ht="160">
      <c r="A13" s="54">
        <v>7</v>
      </c>
      <c r="B13" s="47" t="s">
        <v>44</v>
      </c>
      <c r="C13" s="59" t="s">
        <v>320</v>
      </c>
      <c r="D13" s="47" t="s">
        <v>311</v>
      </c>
      <c r="E13" s="47" t="s">
        <v>191</v>
      </c>
      <c r="F13" s="48"/>
      <c r="G13" s="47" t="s">
        <v>347</v>
      </c>
      <c r="H13" s="55"/>
      <c r="I13" s="56" t="s">
        <v>8</v>
      </c>
      <c r="J13" s="56" t="s">
        <v>34</v>
      </c>
      <c r="K13" s="57"/>
      <c r="L13" s="55"/>
      <c r="M13" s="58" t="s">
        <v>306</v>
      </c>
      <c r="N13" s="57" t="s">
        <v>45</v>
      </c>
    </row>
    <row r="14" spans="1:15" ht="144">
      <c r="A14" s="54">
        <v>8</v>
      </c>
      <c r="B14" s="47" t="s">
        <v>44</v>
      </c>
      <c r="C14" s="59" t="s">
        <v>321</v>
      </c>
      <c r="D14" s="47" t="s">
        <v>314</v>
      </c>
      <c r="E14" s="47" t="s">
        <v>191</v>
      </c>
      <c r="F14" s="48"/>
      <c r="G14" s="47" t="s">
        <v>348</v>
      </c>
      <c r="H14" s="55"/>
      <c r="I14" s="56" t="s">
        <v>8</v>
      </c>
      <c r="J14" s="56" t="s">
        <v>34</v>
      </c>
      <c r="K14" s="57"/>
      <c r="L14" s="55"/>
      <c r="M14" s="58" t="s">
        <v>306</v>
      </c>
      <c r="N14" s="57" t="s">
        <v>45</v>
      </c>
    </row>
    <row r="15" spans="1:15" ht="144">
      <c r="A15" s="54">
        <v>9</v>
      </c>
      <c r="B15" s="47" t="s">
        <v>44</v>
      </c>
      <c r="C15" s="59" t="s">
        <v>319</v>
      </c>
      <c r="D15" s="47" t="s">
        <v>317</v>
      </c>
      <c r="E15" s="47" t="s">
        <v>191</v>
      </c>
      <c r="F15" s="48"/>
      <c r="G15" s="47" t="s">
        <v>322</v>
      </c>
      <c r="H15" s="55"/>
      <c r="I15" s="56" t="s">
        <v>8</v>
      </c>
      <c r="J15" s="56" t="s">
        <v>34</v>
      </c>
      <c r="K15" s="57"/>
      <c r="L15" s="55"/>
      <c r="M15" s="58" t="s">
        <v>306</v>
      </c>
      <c r="N15" s="57" t="s">
        <v>45</v>
      </c>
    </row>
    <row r="16" spans="1:15" ht="48">
      <c r="A16" s="54">
        <v>10</v>
      </c>
      <c r="B16" s="59" t="s">
        <v>44</v>
      </c>
      <c r="C16" s="59" t="s">
        <v>344</v>
      </c>
      <c r="D16" s="47" t="s">
        <v>323</v>
      </c>
      <c r="E16" s="47" t="s">
        <v>191</v>
      </c>
      <c r="F16" s="47"/>
      <c r="G16" s="47" t="s">
        <v>324</v>
      </c>
      <c r="H16" s="55"/>
      <c r="I16" s="56" t="s">
        <v>8</v>
      </c>
      <c r="J16" s="56" t="s">
        <v>34</v>
      </c>
      <c r="K16" s="57"/>
      <c r="L16" s="55"/>
      <c r="M16" s="58" t="s">
        <v>306</v>
      </c>
      <c r="N16" s="81" t="s">
        <v>164</v>
      </c>
    </row>
    <row r="17" spans="1:14" ht="48">
      <c r="A17" s="54">
        <v>11</v>
      </c>
      <c r="B17" s="59" t="s">
        <v>44</v>
      </c>
      <c r="C17" s="59" t="s">
        <v>325</v>
      </c>
      <c r="D17" s="47" t="s">
        <v>323</v>
      </c>
      <c r="E17" s="47" t="s">
        <v>191</v>
      </c>
      <c r="F17" s="47"/>
      <c r="G17" s="47" t="s">
        <v>326</v>
      </c>
      <c r="H17" s="55"/>
      <c r="I17" s="56" t="s">
        <v>8</v>
      </c>
      <c r="J17" s="56" t="s">
        <v>34</v>
      </c>
      <c r="K17" s="57"/>
      <c r="L17" s="55"/>
      <c r="M17" s="58" t="s">
        <v>306</v>
      </c>
      <c r="N17" s="81" t="s">
        <v>164</v>
      </c>
    </row>
    <row r="18" spans="1:14" ht="48">
      <c r="A18" s="54">
        <v>12</v>
      </c>
      <c r="B18" s="59" t="s">
        <v>44</v>
      </c>
      <c r="C18" s="59" t="s">
        <v>327</v>
      </c>
      <c r="D18" s="47" t="s">
        <v>323</v>
      </c>
      <c r="E18" s="47" t="s">
        <v>191</v>
      </c>
      <c r="F18" s="47"/>
      <c r="G18" s="47" t="s">
        <v>328</v>
      </c>
      <c r="H18" s="55"/>
      <c r="I18" s="56" t="s">
        <v>8</v>
      </c>
      <c r="J18" s="56" t="s">
        <v>34</v>
      </c>
      <c r="K18" s="57"/>
      <c r="L18" s="55"/>
      <c r="M18" s="58" t="s">
        <v>306</v>
      </c>
      <c r="N18" s="81" t="s">
        <v>164</v>
      </c>
    </row>
    <row r="19" spans="1:14" ht="48">
      <c r="A19" s="54">
        <v>13</v>
      </c>
      <c r="B19" s="59" t="s">
        <v>44</v>
      </c>
      <c r="C19" s="59" t="s">
        <v>329</v>
      </c>
      <c r="D19" s="47" t="s">
        <v>323</v>
      </c>
      <c r="E19" s="47" t="s">
        <v>191</v>
      </c>
      <c r="F19" s="47"/>
      <c r="G19" s="47" t="s">
        <v>330</v>
      </c>
      <c r="H19" s="55"/>
      <c r="I19" s="56" t="s">
        <v>8</v>
      </c>
      <c r="J19" s="56" t="s">
        <v>34</v>
      </c>
      <c r="K19" s="57"/>
      <c r="L19" s="55"/>
      <c r="M19" s="58" t="s">
        <v>306</v>
      </c>
      <c r="N19" s="81" t="s">
        <v>164</v>
      </c>
    </row>
    <row r="20" spans="1:14" ht="48">
      <c r="A20" s="54">
        <v>14</v>
      </c>
      <c r="B20" s="59" t="s">
        <v>44</v>
      </c>
      <c r="C20" s="59" t="s">
        <v>331</v>
      </c>
      <c r="D20" s="47" t="s">
        <v>323</v>
      </c>
      <c r="E20" s="47" t="s">
        <v>191</v>
      </c>
      <c r="F20" s="47"/>
      <c r="G20" s="47" t="s">
        <v>332</v>
      </c>
      <c r="H20" s="55"/>
      <c r="I20" s="56" t="s">
        <v>8</v>
      </c>
      <c r="J20" s="56" t="s">
        <v>34</v>
      </c>
      <c r="K20" s="57"/>
      <c r="L20" s="55"/>
      <c r="M20" s="58" t="s">
        <v>306</v>
      </c>
      <c r="N20" s="81" t="s">
        <v>164</v>
      </c>
    </row>
    <row r="21" spans="1:14" ht="48">
      <c r="A21" s="54">
        <v>15</v>
      </c>
      <c r="B21" s="59" t="s">
        <v>44</v>
      </c>
      <c r="C21" s="59" t="s">
        <v>333</v>
      </c>
      <c r="D21" s="47" t="s">
        <v>323</v>
      </c>
      <c r="E21" s="47" t="s">
        <v>191</v>
      </c>
      <c r="F21" s="47"/>
      <c r="G21" s="47" t="s">
        <v>334</v>
      </c>
      <c r="H21" s="55"/>
      <c r="I21" s="56" t="s">
        <v>8</v>
      </c>
      <c r="J21" s="56" t="s">
        <v>34</v>
      </c>
      <c r="K21" s="57"/>
      <c r="L21" s="55"/>
      <c r="M21" s="58" t="s">
        <v>306</v>
      </c>
      <c r="N21" s="81" t="s">
        <v>164</v>
      </c>
    </row>
    <row r="22" spans="1:14" ht="48">
      <c r="A22" s="54">
        <v>16</v>
      </c>
      <c r="B22" s="59" t="s">
        <v>44</v>
      </c>
      <c r="C22" s="59" t="s">
        <v>335</v>
      </c>
      <c r="D22" s="47" t="s">
        <v>323</v>
      </c>
      <c r="E22" s="47" t="s">
        <v>191</v>
      </c>
      <c r="F22" s="47"/>
      <c r="G22" s="47" t="s">
        <v>336</v>
      </c>
      <c r="H22" s="55"/>
      <c r="I22" s="56" t="s">
        <v>8</v>
      </c>
      <c r="J22" s="56" t="s">
        <v>34</v>
      </c>
      <c r="K22" s="57"/>
      <c r="L22" s="55"/>
      <c r="M22" s="58" t="s">
        <v>306</v>
      </c>
      <c r="N22" s="81" t="s">
        <v>164</v>
      </c>
    </row>
    <row r="23" spans="1:14" ht="32">
      <c r="A23" s="54">
        <v>18</v>
      </c>
      <c r="B23" s="59" t="s">
        <v>44</v>
      </c>
      <c r="C23" s="59" t="s">
        <v>337</v>
      </c>
      <c r="D23" s="47" t="s">
        <v>311</v>
      </c>
      <c r="E23" s="47" t="s">
        <v>191</v>
      </c>
      <c r="F23" s="47"/>
      <c r="G23" s="47" t="s">
        <v>338</v>
      </c>
      <c r="H23" s="55"/>
      <c r="I23" s="56" t="s">
        <v>8</v>
      </c>
      <c r="J23" s="56" t="s">
        <v>34</v>
      </c>
      <c r="K23" s="57"/>
      <c r="L23" s="55"/>
      <c r="M23" s="58" t="s">
        <v>306</v>
      </c>
      <c r="N23" s="81" t="s">
        <v>164</v>
      </c>
    </row>
    <row r="24" spans="1:14" ht="80">
      <c r="A24" s="54">
        <v>22</v>
      </c>
      <c r="B24" s="47" t="s">
        <v>46</v>
      </c>
      <c r="C24" s="59" t="s">
        <v>339</v>
      </c>
      <c r="D24" s="47" t="s">
        <v>308</v>
      </c>
      <c r="E24" s="47" t="s">
        <v>191</v>
      </c>
      <c r="F24" s="48"/>
      <c r="G24" s="47" t="s">
        <v>340</v>
      </c>
      <c r="H24" s="55"/>
      <c r="I24" s="56" t="s">
        <v>8</v>
      </c>
      <c r="J24" s="56" t="s">
        <v>34</v>
      </c>
      <c r="K24" s="57"/>
      <c r="L24" s="55"/>
      <c r="M24" s="58" t="s">
        <v>306</v>
      </c>
      <c r="N24" s="57" t="s">
        <v>45</v>
      </c>
    </row>
    <row r="25" spans="1:14" ht="48">
      <c r="A25" s="54">
        <v>23</v>
      </c>
      <c r="B25" s="47" t="s">
        <v>46</v>
      </c>
      <c r="C25" s="59" t="s">
        <v>341</v>
      </c>
      <c r="D25" s="47" t="s">
        <v>323</v>
      </c>
      <c r="E25" s="47" t="s">
        <v>191</v>
      </c>
      <c r="F25" s="48"/>
      <c r="G25" s="47" t="s">
        <v>342</v>
      </c>
      <c r="H25" s="55"/>
      <c r="I25" s="56" t="s">
        <v>8</v>
      </c>
      <c r="J25" s="56" t="s">
        <v>34</v>
      </c>
      <c r="K25" s="57"/>
      <c r="L25" s="55"/>
      <c r="M25" s="58" t="s">
        <v>306</v>
      </c>
      <c r="N25" s="57" t="s">
        <v>45</v>
      </c>
    </row>
    <row r="26" spans="1:14" ht="32">
      <c r="A26" s="54">
        <v>24</v>
      </c>
      <c r="B26" s="47" t="s">
        <v>46</v>
      </c>
      <c r="C26" s="59" t="s">
        <v>345</v>
      </c>
      <c r="D26" s="47" t="s">
        <v>343</v>
      </c>
      <c r="E26" s="47" t="s">
        <v>191</v>
      </c>
      <c r="F26" s="48"/>
      <c r="G26" s="47" t="s">
        <v>346</v>
      </c>
      <c r="H26" s="55"/>
      <c r="I26" s="56" t="s">
        <v>8</v>
      </c>
      <c r="J26" s="56" t="s">
        <v>34</v>
      </c>
      <c r="K26" s="57"/>
      <c r="L26" s="55"/>
      <c r="M26" s="58" t="s">
        <v>306</v>
      </c>
      <c r="N26" s="57" t="s">
        <v>45</v>
      </c>
    </row>
  </sheetData>
  <autoFilter ref="B6:B14" xr:uid="{00000000-0009-0000-0000-000011000000}"/>
  <mergeCells count="5">
    <mergeCell ref="D1:L1"/>
    <mergeCell ref="D2:L2"/>
    <mergeCell ref="D3:D4"/>
    <mergeCell ref="F3:F4"/>
    <mergeCell ref="H3:H4"/>
  </mergeCells>
  <conditionalFormatting sqref="I11">
    <cfRule type="expression" dxfId="119" priority="112">
      <formula>I11="Untested"</formula>
    </cfRule>
    <cfRule type="expression" dxfId="118" priority="113">
      <formula>I11="Pass"</formula>
    </cfRule>
    <cfRule type="expression" dxfId="117" priority="114">
      <formula>I11="Fail"</formula>
    </cfRule>
  </conditionalFormatting>
  <conditionalFormatting sqref="J11">
    <cfRule type="expression" dxfId="116" priority="109">
      <formula>J11="Medium"</formula>
    </cfRule>
    <cfRule type="expression" dxfId="115" priority="110">
      <formula>J11="Low"</formula>
    </cfRule>
    <cfRule type="expression" dxfId="114" priority="111">
      <formula>J11="High"</formula>
    </cfRule>
  </conditionalFormatting>
  <conditionalFormatting sqref="I7">
    <cfRule type="expression" dxfId="113" priority="142">
      <formula>I7="Untested"</formula>
    </cfRule>
    <cfRule type="expression" dxfId="112" priority="143">
      <formula>I7="Pass"</formula>
    </cfRule>
    <cfRule type="expression" dxfId="111" priority="144">
      <formula>I7="Fail"</formula>
    </cfRule>
  </conditionalFormatting>
  <conditionalFormatting sqref="J7">
    <cfRule type="expression" dxfId="110" priority="139">
      <formula>J7="Medium"</formula>
    </cfRule>
    <cfRule type="expression" dxfId="109" priority="140">
      <formula>J7="Low"</formula>
    </cfRule>
    <cfRule type="expression" dxfId="108" priority="141">
      <formula>J7="High"</formula>
    </cfRule>
  </conditionalFormatting>
  <conditionalFormatting sqref="I13">
    <cfRule type="expression" dxfId="107" priority="106">
      <formula>I13="Untested"</formula>
    </cfRule>
    <cfRule type="expression" dxfId="106" priority="107">
      <formula>I13="Pass"</formula>
    </cfRule>
    <cfRule type="expression" dxfId="105" priority="108">
      <formula>I13="Fail"</formula>
    </cfRule>
  </conditionalFormatting>
  <conditionalFormatting sqref="J13">
    <cfRule type="expression" dxfId="104" priority="103">
      <formula>J13="Medium"</formula>
    </cfRule>
    <cfRule type="expression" dxfId="103" priority="104">
      <formula>J13="Low"</formula>
    </cfRule>
    <cfRule type="expression" dxfId="102" priority="105">
      <formula>J13="High"</formula>
    </cfRule>
  </conditionalFormatting>
  <conditionalFormatting sqref="I8">
    <cfRule type="expression" dxfId="101" priority="136">
      <formula>I8="Untested"</formula>
    </cfRule>
    <cfRule type="expression" dxfId="100" priority="137">
      <formula>I8="Pass"</formula>
    </cfRule>
    <cfRule type="expression" dxfId="99" priority="138">
      <formula>I8="Fail"</formula>
    </cfRule>
  </conditionalFormatting>
  <conditionalFormatting sqref="J8">
    <cfRule type="expression" dxfId="98" priority="133">
      <formula>J8="Medium"</formula>
    </cfRule>
    <cfRule type="expression" dxfId="97" priority="134">
      <formula>J8="Low"</formula>
    </cfRule>
    <cfRule type="expression" dxfId="96" priority="135">
      <formula>J8="High"</formula>
    </cfRule>
  </conditionalFormatting>
  <conditionalFormatting sqref="I12">
    <cfRule type="expression" dxfId="95" priority="130">
      <formula>I12="Untested"</formula>
    </cfRule>
    <cfRule type="expression" dxfId="94" priority="131">
      <formula>I12="Pass"</formula>
    </cfRule>
    <cfRule type="expression" dxfId="93" priority="132">
      <formula>I12="Fail"</formula>
    </cfRule>
  </conditionalFormatting>
  <conditionalFormatting sqref="J12">
    <cfRule type="expression" dxfId="92" priority="127">
      <formula>J12="Medium"</formula>
    </cfRule>
    <cfRule type="expression" dxfId="91" priority="128">
      <formula>J12="Low"</formula>
    </cfRule>
    <cfRule type="expression" dxfId="90" priority="129">
      <formula>J12="High"</formula>
    </cfRule>
  </conditionalFormatting>
  <conditionalFormatting sqref="I9">
    <cfRule type="expression" dxfId="89" priority="124">
      <formula>I9="Untested"</formula>
    </cfRule>
    <cfRule type="expression" dxfId="88" priority="125">
      <formula>I9="Pass"</formula>
    </cfRule>
    <cfRule type="expression" dxfId="87" priority="126">
      <formula>I9="Fail"</formula>
    </cfRule>
  </conditionalFormatting>
  <conditionalFormatting sqref="J9">
    <cfRule type="expression" dxfId="86" priority="121">
      <formula>J9="Medium"</formula>
    </cfRule>
    <cfRule type="expression" dxfId="85" priority="122">
      <formula>J9="Low"</formula>
    </cfRule>
    <cfRule type="expression" dxfId="84" priority="123">
      <formula>J9="High"</formula>
    </cfRule>
  </conditionalFormatting>
  <conditionalFormatting sqref="I10">
    <cfRule type="expression" dxfId="83" priority="118">
      <formula>I10="Untested"</formula>
    </cfRule>
    <cfRule type="expression" dxfId="82" priority="119">
      <formula>I10="Pass"</formula>
    </cfRule>
    <cfRule type="expression" dxfId="81" priority="120">
      <formula>I10="Fail"</formula>
    </cfRule>
  </conditionalFormatting>
  <conditionalFormatting sqref="J10">
    <cfRule type="expression" dxfId="80" priority="115">
      <formula>J10="Medium"</formula>
    </cfRule>
    <cfRule type="expression" dxfId="79" priority="116">
      <formula>J10="Low"</formula>
    </cfRule>
    <cfRule type="expression" dxfId="78" priority="117">
      <formula>J10="High"</formula>
    </cfRule>
  </conditionalFormatting>
  <conditionalFormatting sqref="I25">
    <cfRule type="expression" dxfId="77" priority="10">
      <formula>I25="Untested"</formula>
    </cfRule>
    <cfRule type="expression" dxfId="76" priority="11">
      <formula>I25="Pass"</formula>
    </cfRule>
    <cfRule type="expression" dxfId="75" priority="12">
      <formula>I25="Fail"</formula>
    </cfRule>
  </conditionalFormatting>
  <conditionalFormatting sqref="J25">
    <cfRule type="expression" dxfId="74" priority="7">
      <formula>J25="Medium"</formula>
    </cfRule>
    <cfRule type="expression" dxfId="73" priority="8">
      <formula>J25="Low"</formula>
    </cfRule>
    <cfRule type="expression" dxfId="72" priority="9">
      <formula>J25="High"</formula>
    </cfRule>
  </conditionalFormatting>
  <conditionalFormatting sqref="I15">
    <cfRule type="expression" dxfId="71" priority="100">
      <formula>I15="Untested"</formula>
    </cfRule>
    <cfRule type="expression" dxfId="70" priority="101">
      <formula>I15="Pass"</formula>
    </cfRule>
    <cfRule type="expression" dxfId="69" priority="102">
      <formula>I15="Fail"</formula>
    </cfRule>
  </conditionalFormatting>
  <conditionalFormatting sqref="J15">
    <cfRule type="expression" dxfId="68" priority="97">
      <formula>J15="Medium"</formula>
    </cfRule>
    <cfRule type="expression" dxfId="67" priority="98">
      <formula>J15="Low"</formula>
    </cfRule>
    <cfRule type="expression" dxfId="66" priority="99">
      <formula>J15="High"</formula>
    </cfRule>
  </conditionalFormatting>
  <conditionalFormatting sqref="I14">
    <cfRule type="expression" dxfId="65" priority="94">
      <formula>I14="Untested"</formula>
    </cfRule>
    <cfRule type="expression" dxfId="64" priority="95">
      <formula>I14="Pass"</formula>
    </cfRule>
    <cfRule type="expression" dxfId="63" priority="96">
      <formula>I14="Fail"</formula>
    </cfRule>
  </conditionalFormatting>
  <conditionalFormatting sqref="J14">
    <cfRule type="expression" dxfId="62" priority="91">
      <formula>J14="Medium"</formula>
    </cfRule>
    <cfRule type="expression" dxfId="61" priority="92">
      <formula>J14="Low"</formula>
    </cfRule>
    <cfRule type="expression" dxfId="60" priority="93">
      <formula>J14="High"</formula>
    </cfRule>
  </conditionalFormatting>
  <conditionalFormatting sqref="J16">
    <cfRule type="expression" dxfId="59" priority="88">
      <formula>J16="Medium"</formula>
    </cfRule>
    <cfRule type="expression" dxfId="58" priority="89">
      <formula>J16="Low"</formula>
    </cfRule>
    <cfRule type="expression" dxfId="57" priority="90">
      <formula>J16="High"</formula>
    </cfRule>
  </conditionalFormatting>
  <conditionalFormatting sqref="I16">
    <cfRule type="expression" dxfId="56" priority="85">
      <formula>I16="Untested"</formula>
    </cfRule>
    <cfRule type="expression" dxfId="55" priority="86">
      <formula>I16="Pass"</formula>
    </cfRule>
    <cfRule type="expression" dxfId="54" priority="87">
      <formula>I16="Fail"</formula>
    </cfRule>
  </conditionalFormatting>
  <conditionalFormatting sqref="J17">
    <cfRule type="expression" dxfId="53" priority="82">
      <formula>J17="Medium"</formula>
    </cfRule>
    <cfRule type="expression" dxfId="52" priority="83">
      <formula>J17="Low"</formula>
    </cfRule>
    <cfRule type="expression" dxfId="51" priority="84">
      <formula>J17="High"</formula>
    </cfRule>
  </conditionalFormatting>
  <conditionalFormatting sqref="I17">
    <cfRule type="expression" dxfId="50" priority="79">
      <formula>I17="Untested"</formula>
    </cfRule>
    <cfRule type="expression" dxfId="49" priority="80">
      <formula>I17="Pass"</formula>
    </cfRule>
    <cfRule type="expression" dxfId="48" priority="81">
      <formula>I17="Fail"</formula>
    </cfRule>
  </conditionalFormatting>
  <conditionalFormatting sqref="J18">
    <cfRule type="expression" dxfId="47" priority="76">
      <formula>J18="Medium"</formula>
    </cfRule>
    <cfRule type="expression" dxfId="46" priority="77">
      <formula>J18="Low"</formula>
    </cfRule>
    <cfRule type="expression" dxfId="45" priority="78">
      <formula>J18="High"</formula>
    </cfRule>
  </conditionalFormatting>
  <conditionalFormatting sqref="I18">
    <cfRule type="expression" dxfId="44" priority="73">
      <formula>I18="Untested"</formula>
    </cfRule>
    <cfRule type="expression" dxfId="43" priority="74">
      <formula>I18="Pass"</formula>
    </cfRule>
    <cfRule type="expression" dxfId="42" priority="75">
      <formula>I18="Fail"</formula>
    </cfRule>
  </conditionalFormatting>
  <conditionalFormatting sqref="J19">
    <cfRule type="expression" dxfId="41" priority="70">
      <formula>J19="Medium"</formula>
    </cfRule>
    <cfRule type="expression" dxfId="40" priority="71">
      <formula>J19="Low"</formula>
    </cfRule>
    <cfRule type="expression" dxfId="39" priority="72">
      <formula>J19="High"</formula>
    </cfRule>
  </conditionalFormatting>
  <conditionalFormatting sqref="I19">
    <cfRule type="expression" dxfId="38" priority="67">
      <formula>I19="Untested"</formula>
    </cfRule>
    <cfRule type="expression" dxfId="37" priority="68">
      <formula>I19="Pass"</formula>
    </cfRule>
    <cfRule type="expression" dxfId="36" priority="69">
      <formula>I19="Fail"</formula>
    </cfRule>
  </conditionalFormatting>
  <conditionalFormatting sqref="J20">
    <cfRule type="expression" dxfId="35" priority="64">
      <formula>J20="Medium"</formula>
    </cfRule>
    <cfRule type="expression" dxfId="34" priority="65">
      <formula>J20="Low"</formula>
    </cfRule>
    <cfRule type="expression" dxfId="33" priority="66">
      <formula>J20="High"</formula>
    </cfRule>
  </conditionalFormatting>
  <conditionalFormatting sqref="I20">
    <cfRule type="expression" dxfId="32" priority="61">
      <formula>I20="Untested"</formula>
    </cfRule>
    <cfRule type="expression" dxfId="31" priority="62">
      <formula>I20="Pass"</formula>
    </cfRule>
    <cfRule type="expression" dxfId="30" priority="63">
      <formula>I20="Fail"</formula>
    </cfRule>
  </conditionalFormatting>
  <conditionalFormatting sqref="J22">
    <cfRule type="expression" dxfId="29" priority="58">
      <formula>J22="Medium"</formula>
    </cfRule>
    <cfRule type="expression" dxfId="28" priority="59">
      <formula>J22="Low"</formula>
    </cfRule>
    <cfRule type="expression" dxfId="27" priority="60">
      <formula>J22="High"</formula>
    </cfRule>
  </conditionalFormatting>
  <conditionalFormatting sqref="I22">
    <cfRule type="expression" dxfId="26" priority="55">
      <formula>I22="Untested"</formula>
    </cfRule>
    <cfRule type="expression" dxfId="25" priority="56">
      <formula>I22="Pass"</formula>
    </cfRule>
    <cfRule type="expression" dxfId="24" priority="57">
      <formula>I22="Fail"</formula>
    </cfRule>
  </conditionalFormatting>
  <conditionalFormatting sqref="J21">
    <cfRule type="expression" dxfId="23" priority="46">
      <formula>J21="Medium"</formula>
    </cfRule>
    <cfRule type="expression" dxfId="22" priority="47">
      <formula>J21="Low"</formula>
    </cfRule>
    <cfRule type="expression" dxfId="21" priority="48">
      <formula>J21="High"</formula>
    </cfRule>
  </conditionalFormatting>
  <conditionalFormatting sqref="I21">
    <cfRule type="expression" dxfId="20" priority="43">
      <formula>I21="Untested"</formula>
    </cfRule>
    <cfRule type="expression" dxfId="19" priority="44">
      <formula>I21="Pass"</formula>
    </cfRule>
    <cfRule type="expression" dxfId="18" priority="45">
      <formula>I21="Fail"</formula>
    </cfRule>
  </conditionalFormatting>
  <conditionalFormatting sqref="J23">
    <cfRule type="expression" dxfId="17" priority="40">
      <formula>J23="Medium"</formula>
    </cfRule>
    <cfRule type="expression" dxfId="16" priority="41">
      <formula>J23="Low"</formula>
    </cfRule>
    <cfRule type="expression" dxfId="15" priority="42">
      <formula>J23="High"</formula>
    </cfRule>
  </conditionalFormatting>
  <conditionalFormatting sqref="I23">
    <cfRule type="expression" dxfId="14" priority="37">
      <formula>I23="Untested"</formula>
    </cfRule>
    <cfRule type="expression" dxfId="13" priority="38">
      <formula>I23="Pass"</formula>
    </cfRule>
    <cfRule type="expression" dxfId="12" priority="39">
      <formula>I23="Fail"</formula>
    </cfRule>
  </conditionalFormatting>
  <conditionalFormatting sqref="I24">
    <cfRule type="expression" dxfId="11" priority="16">
      <formula>I24="Untested"</formula>
    </cfRule>
    <cfRule type="expression" dxfId="10" priority="17">
      <formula>I24="Pass"</formula>
    </cfRule>
    <cfRule type="expression" dxfId="9" priority="18">
      <formula>I24="Fail"</formula>
    </cfRule>
  </conditionalFormatting>
  <conditionalFormatting sqref="J24">
    <cfRule type="expression" dxfId="8" priority="13">
      <formula>J24="Medium"</formula>
    </cfRule>
    <cfRule type="expression" dxfId="7" priority="14">
      <formula>J24="Low"</formula>
    </cfRule>
    <cfRule type="expression" dxfId="6" priority="15">
      <formula>J24="High"</formula>
    </cfRule>
  </conditionalFormatting>
  <conditionalFormatting sqref="I26">
    <cfRule type="expression" dxfId="5" priority="4">
      <formula>I26="Untested"</formula>
    </cfRule>
    <cfRule type="expression" dxfId="4" priority="5">
      <formula>I26="Pass"</formula>
    </cfRule>
    <cfRule type="expression" dxfId="3" priority="6">
      <formula>I26="Fail"</formula>
    </cfRule>
  </conditionalFormatting>
  <conditionalFormatting sqref="J26">
    <cfRule type="expression" dxfId="2" priority="1">
      <formula>J26="Medium"</formula>
    </cfRule>
    <cfRule type="expression" dxfId="1" priority="2">
      <formula>J26="Low"</formula>
    </cfRule>
    <cfRule type="expression" dxfId="0" priority="3">
      <formula>J26="High"</formula>
    </cfRule>
  </conditionalFormatting>
  <dataValidations count="2">
    <dataValidation type="list" allowBlank="1" showInputMessage="1" showErrorMessage="1" sqref="J2" xr:uid="{00000000-0002-0000-1100-000000000000}">
      <formula1>#REF!</formula1>
    </dataValidation>
    <dataValidation allowBlank="1" showInputMessage="1" showErrorMessage="1" promptTitle="ket-qua1" sqref="I5 I1:I2" xr:uid="{00000000-0002-0000-1100-000001000000}"/>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100-000002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1100-000003000000}">
          <x14:formula1>
            <xm:f>'/Users/dungnguyen/Desktop/TestCase/C:\Users\DKoran\Desktop\[Guider.xlsx]Config'!#REF!</xm:f>
          </x14:formula1>
          <xm:sqref>J5 J27:J1048576 I7:J26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4"/>
  <sheetViews>
    <sheetView workbookViewId="0">
      <selection activeCell="A5" sqref="A5"/>
    </sheetView>
  </sheetViews>
  <sheetFormatPr baseColWidth="10" defaultColWidth="8.83203125" defaultRowHeight="15"/>
  <sheetData>
    <row r="1" spans="1:2">
      <c r="A1" s="16" t="s">
        <v>8</v>
      </c>
      <c r="B1" t="s">
        <v>34</v>
      </c>
    </row>
    <row r="2" spans="1:2">
      <c r="A2" s="16" t="s">
        <v>9</v>
      </c>
      <c r="B2" t="s">
        <v>35</v>
      </c>
    </row>
    <row r="3" spans="1:2">
      <c r="A3" s="16" t="s">
        <v>18</v>
      </c>
      <c r="B3" t="s">
        <v>36</v>
      </c>
    </row>
    <row r="4" spans="1:2">
      <c r="A4" s="16"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21"/>
  <sheetViews>
    <sheetView workbookViewId="0">
      <pane ySplit="5" topLeftCell="A9" activePane="bottomLeft" state="frozen"/>
      <selection activeCell="D79" sqref="D79"/>
      <selection pane="bottomLeft" activeCell="M5" sqref="M5"/>
    </sheetView>
  </sheetViews>
  <sheetFormatPr baseColWidth="10" defaultColWidth="8.83203125" defaultRowHeight="15"/>
  <cols>
    <col min="2" max="2" width="6.1640625" bestFit="1" customWidth="1"/>
    <col min="3" max="3" width="27.5" customWidth="1"/>
    <col min="4" max="4" width="7.83203125" bestFit="1" customWidth="1"/>
    <col min="5" max="5" width="5.6640625" bestFit="1" customWidth="1"/>
    <col min="6" max="6" width="9.5" bestFit="1" customWidth="1"/>
    <col min="7" max="7" width="8" bestFit="1" customWidth="1"/>
    <col min="11" max="11" width="16.6640625" customWidth="1"/>
  </cols>
  <sheetData>
    <row r="1" spans="1:16" s="17" customFormat="1" ht="25">
      <c r="B1" s="95" t="s">
        <v>19</v>
      </c>
      <c r="C1" s="95"/>
      <c r="D1" s="95"/>
      <c r="E1" s="95"/>
      <c r="F1" s="95"/>
      <c r="G1" s="95"/>
      <c r="K1" s="21" t="s">
        <v>20</v>
      </c>
      <c r="L1" s="96" t="s">
        <v>368</v>
      </c>
      <c r="M1" s="97"/>
      <c r="N1" s="89" t="s">
        <v>21</v>
      </c>
      <c r="O1" s="90"/>
      <c r="P1" s="22" t="s">
        <v>45</v>
      </c>
    </row>
    <row r="2" spans="1:16" s="17" customFormat="1" ht="25">
      <c r="B2" s="94" t="s">
        <v>30</v>
      </c>
      <c r="C2" s="94"/>
      <c r="D2" s="39">
        <f>(D21+E21)*100/(G21)</f>
        <v>100</v>
      </c>
      <c r="E2" s="40" t="s">
        <v>31</v>
      </c>
      <c r="F2" s="34"/>
      <c r="G2" s="34"/>
      <c r="K2" s="21" t="s">
        <v>22</v>
      </c>
      <c r="L2" s="98" t="s">
        <v>358</v>
      </c>
      <c r="M2" s="99"/>
      <c r="N2" s="87" t="s">
        <v>23</v>
      </c>
      <c r="O2" s="88"/>
      <c r="P2" s="22" t="s">
        <v>164</v>
      </c>
    </row>
    <row r="3" spans="1:16" s="17" customFormat="1" ht="25">
      <c r="B3" s="94" t="s">
        <v>32</v>
      </c>
      <c r="C3" s="94"/>
      <c r="D3" s="39">
        <f>D21*100/(G21)</f>
        <v>100</v>
      </c>
      <c r="E3" s="40" t="s">
        <v>31</v>
      </c>
      <c r="F3" s="34"/>
      <c r="G3" s="34"/>
      <c r="K3" s="23" t="s">
        <v>24</v>
      </c>
      <c r="L3" s="98"/>
      <c r="M3" s="99"/>
      <c r="N3" s="87" t="s">
        <v>25</v>
      </c>
      <c r="O3" s="88"/>
      <c r="P3" s="24"/>
    </row>
    <row r="4" spans="1:16" s="17" customFormat="1" ht="14">
      <c r="A4" s="18"/>
      <c r="B4" s="18"/>
      <c r="C4" s="19"/>
      <c r="D4" s="19"/>
      <c r="E4" s="19"/>
      <c r="F4" s="19"/>
      <c r="G4" s="20"/>
      <c r="K4" s="38" t="s">
        <v>26</v>
      </c>
      <c r="L4" s="91"/>
      <c r="M4" s="92"/>
      <c r="N4" s="92"/>
      <c r="O4" s="92"/>
      <c r="P4" s="93"/>
    </row>
    <row r="5" spans="1:16" s="17" customFormat="1" ht="42">
      <c r="B5" s="35" t="s">
        <v>11</v>
      </c>
      <c r="C5" s="26" t="s">
        <v>27</v>
      </c>
      <c r="D5" s="27" t="s">
        <v>8</v>
      </c>
      <c r="E5" s="26" t="s">
        <v>9</v>
      </c>
      <c r="F5" s="26" t="s">
        <v>18</v>
      </c>
      <c r="G5" s="28" t="s">
        <v>28</v>
      </c>
      <c r="K5" s="25"/>
      <c r="L5" s="33"/>
      <c r="M5" s="19"/>
      <c r="N5" s="19"/>
      <c r="O5" s="19"/>
      <c r="P5" s="20"/>
    </row>
    <row r="6" spans="1:16" s="17" customFormat="1">
      <c r="B6" s="36">
        <v>1</v>
      </c>
      <c r="C6" s="84" t="str">
        <f>'Edit profile'!C1</f>
        <v>Edit profile</v>
      </c>
      <c r="D6" s="86">
        <f>'Edit profile'!B4</f>
        <v>10</v>
      </c>
      <c r="E6" s="86">
        <f>'Edit profile'!E4</f>
        <v>0</v>
      </c>
      <c r="F6" s="86">
        <f>'Edit profile'!G4</f>
        <v>0</v>
      </c>
      <c r="G6" s="86">
        <f>'Edit profile'!I4</f>
        <v>10</v>
      </c>
      <c r="O6" s="19"/>
      <c r="P6" s="20"/>
    </row>
    <row r="7" spans="1:16" s="17" customFormat="1">
      <c r="B7" s="36">
        <v>2</v>
      </c>
      <c r="C7" s="85" t="str">
        <f>'Chat with guider'!C1</f>
        <v>Chat with guider</v>
      </c>
      <c r="D7" s="75">
        <f>'Chat with guider'!B4</f>
        <v>2</v>
      </c>
      <c r="E7" s="75">
        <f>'Chat with guider'!E4</f>
        <v>0</v>
      </c>
      <c r="F7" s="75">
        <f>'Chat with guider'!G4</f>
        <v>0</v>
      </c>
      <c r="G7" s="75">
        <f>'Chat with guider'!I4</f>
        <v>2</v>
      </c>
      <c r="O7" s="19"/>
      <c r="P7" s="20"/>
    </row>
    <row r="8" spans="1:16" s="17" customFormat="1">
      <c r="B8" s="79">
        <v>3</v>
      </c>
      <c r="C8" s="84" t="str">
        <f>'Book a trip'!C1</f>
        <v>Book a trip</v>
      </c>
      <c r="D8" s="86">
        <f>'Book a trip'!B4</f>
        <v>7</v>
      </c>
      <c r="E8" s="86">
        <f>'Book a trip'!E4</f>
        <v>0</v>
      </c>
      <c r="F8" s="86">
        <f>'Book a trip'!G4</f>
        <v>0</v>
      </c>
      <c r="G8" s="86">
        <f>'Book a trip'!I4</f>
        <v>7</v>
      </c>
      <c r="O8" s="19"/>
      <c r="P8" s="20"/>
    </row>
    <row r="9" spans="1:16" s="17" customFormat="1">
      <c r="B9" s="79">
        <v>4</v>
      </c>
      <c r="C9" s="84" t="str">
        <f>'Make payment'!C1</f>
        <v>Make payment</v>
      </c>
      <c r="D9" s="86">
        <f>'Make payment'!B4</f>
        <v>3</v>
      </c>
      <c r="E9" s="86">
        <f>'Make payment'!E4</f>
        <v>0</v>
      </c>
      <c r="F9" s="86">
        <f>'Make payment'!G4</f>
        <v>0</v>
      </c>
      <c r="G9" s="86">
        <f>'Make payment'!I4</f>
        <v>3</v>
      </c>
      <c r="O9" s="19"/>
      <c r="P9" s="20"/>
    </row>
    <row r="10" spans="1:16" s="17" customFormat="1">
      <c r="B10" s="79">
        <v>5</v>
      </c>
      <c r="C10" s="84" t="str">
        <f>'Review and rate after trip'!C1</f>
        <v>Review and rate after trip</v>
      </c>
      <c r="D10" s="86">
        <f>'Review and rate after trip'!B4</f>
        <v>8</v>
      </c>
      <c r="E10" s="86">
        <f>'Review and rate after trip'!E4</f>
        <v>0</v>
      </c>
      <c r="F10" s="86">
        <f>'Review and rate after trip'!G4</f>
        <v>0</v>
      </c>
      <c r="G10" s="86">
        <f>'Review and rate after trip'!I4</f>
        <v>8</v>
      </c>
      <c r="O10" s="19"/>
      <c r="P10" s="20"/>
    </row>
    <row r="11" spans="1:16" s="17" customFormat="1">
      <c r="B11" s="79">
        <v>6</v>
      </c>
      <c r="C11" s="84" t="str">
        <f>'Save favorite post'!C1</f>
        <v>Save favorite post</v>
      </c>
      <c r="D11" s="86">
        <f>'Save favorite post'!B4</f>
        <v>2</v>
      </c>
      <c r="E11" s="86">
        <f>'Save favorite post'!E4</f>
        <v>0</v>
      </c>
      <c r="F11" s="86">
        <f>'Save favorite post'!G4</f>
        <v>0</v>
      </c>
      <c r="G11" s="86">
        <f>'Save favorite post'!I4</f>
        <v>2</v>
      </c>
      <c r="O11" s="19"/>
      <c r="P11" s="20"/>
    </row>
    <row r="12" spans="1:16" s="17" customFormat="1">
      <c r="B12" s="79">
        <v>7</v>
      </c>
      <c r="C12" s="84" t="str">
        <f>'Log in'!C1</f>
        <v>Log in</v>
      </c>
      <c r="D12" s="86">
        <f>'Log in'!B4</f>
        <v>11</v>
      </c>
      <c r="E12" s="86">
        <f>'Log in'!E4</f>
        <v>0</v>
      </c>
      <c r="F12" s="86">
        <f>'Log in'!G4</f>
        <v>0</v>
      </c>
      <c r="G12" s="86">
        <f>'Log in'!I4</f>
        <v>11</v>
      </c>
      <c r="O12" s="19"/>
      <c r="P12" s="20"/>
    </row>
    <row r="13" spans="1:16" s="17" customFormat="1">
      <c r="B13" s="79">
        <v>8</v>
      </c>
      <c r="C13" s="84" t="str">
        <f>'Log out'!C1</f>
        <v>Log out</v>
      </c>
      <c r="D13" s="86">
        <f>'Log out'!B4</f>
        <v>3</v>
      </c>
      <c r="E13" s="86">
        <f>'Log out'!E4</f>
        <v>0</v>
      </c>
      <c r="F13" s="86">
        <f>'Log out'!G4</f>
        <v>0</v>
      </c>
      <c r="G13" s="86">
        <f>'Log out'!I4</f>
        <v>3</v>
      </c>
      <c r="O13" s="19"/>
      <c r="P13" s="20"/>
    </row>
    <row r="14" spans="1:16" s="17" customFormat="1">
      <c r="B14" s="79">
        <v>9</v>
      </c>
      <c r="C14" s="84" t="str">
        <f>'Change password'!C1</f>
        <v>Change password</v>
      </c>
      <c r="D14" s="86">
        <f>'Change password'!B4</f>
        <v>9</v>
      </c>
      <c r="E14" s="86">
        <f>'Change password'!E4</f>
        <v>0</v>
      </c>
      <c r="F14" s="86">
        <f>'Change password'!G4</f>
        <v>0</v>
      </c>
      <c r="G14" s="86">
        <f>'Change password'!I4</f>
        <v>9</v>
      </c>
      <c r="O14" s="19"/>
      <c r="P14" s="20"/>
    </row>
    <row r="15" spans="1:16" s="17" customFormat="1">
      <c r="B15" s="79">
        <v>10</v>
      </c>
      <c r="C15" s="84" t="str">
        <f>'Forgot password'!C1</f>
        <v>Forgot password</v>
      </c>
      <c r="D15" s="86">
        <f>'Forgot password'!B4</f>
        <v>4</v>
      </c>
      <c r="E15" s="86">
        <f>'Forgot password'!E4</f>
        <v>0</v>
      </c>
      <c r="F15" s="86">
        <f>'Forgot password'!G4</f>
        <v>0</v>
      </c>
      <c r="G15" s="86">
        <f>'Forgot password'!I4</f>
        <v>4</v>
      </c>
      <c r="O15" s="19"/>
      <c r="P15" s="20"/>
    </row>
    <row r="16" spans="1:16" s="17" customFormat="1">
      <c r="B16" s="79">
        <v>11</v>
      </c>
      <c r="C16" s="84" t="str">
        <f>View!C1</f>
        <v>View</v>
      </c>
      <c r="D16" s="86">
        <f>View!B4</f>
        <v>11</v>
      </c>
      <c r="E16" s="86">
        <f>View!E4</f>
        <v>0</v>
      </c>
      <c r="F16" s="86">
        <f>View!G4</f>
        <v>0</v>
      </c>
      <c r="G16" s="86">
        <f>View!I4</f>
        <v>11</v>
      </c>
      <c r="O16" s="19"/>
      <c r="P16" s="20"/>
    </row>
    <row r="17" spans="2:16" s="17" customFormat="1">
      <c r="B17" s="79">
        <v>12</v>
      </c>
      <c r="C17" s="84" t="str">
        <f>'View detail of one post'!C1</f>
        <v>View detail of one post</v>
      </c>
      <c r="D17" s="86">
        <f>'View detail of one post'!B4</f>
        <v>15</v>
      </c>
      <c r="E17" s="86">
        <f>'View detail of one post'!E4</f>
        <v>0</v>
      </c>
      <c r="F17" s="86">
        <f>'View detail of one post'!G4</f>
        <v>0</v>
      </c>
      <c r="G17" s="86">
        <f>'View detail of one post'!I4</f>
        <v>15</v>
      </c>
      <c r="O17" s="19"/>
      <c r="P17" s="20"/>
    </row>
    <row r="18" spans="2:16" s="17" customFormat="1">
      <c r="B18" s="79">
        <v>13</v>
      </c>
      <c r="C18" s="84" t="str">
        <f>'View list of post of guider'!C1</f>
        <v>View list of post of guider</v>
      </c>
      <c r="D18" s="86">
        <f>'View list of post of guider'!B4</f>
        <v>7</v>
      </c>
      <c r="E18" s="86">
        <f>'View list of post of guider'!E4</f>
        <v>0</v>
      </c>
      <c r="F18" s="86">
        <f>'View list of post of guider'!G4</f>
        <v>0</v>
      </c>
      <c r="G18" s="86">
        <f>'View list of post of guider'!I4</f>
        <v>7</v>
      </c>
      <c r="O18" s="19"/>
      <c r="P18" s="20"/>
    </row>
    <row r="19" spans="2:16" s="17" customFormat="1">
      <c r="B19" s="79">
        <v>14</v>
      </c>
      <c r="C19" s="84" t="str">
        <f>'View list of post of category'!C1</f>
        <v>View list of post of one category</v>
      </c>
      <c r="D19" s="86">
        <f>'View list of post of category'!B4</f>
        <v>10</v>
      </c>
      <c r="E19" s="86">
        <f>'View list of post of category'!E4</f>
        <v>0</v>
      </c>
      <c r="F19" s="86">
        <f>'View list of post of category'!G4</f>
        <v>0</v>
      </c>
      <c r="G19" s="86">
        <f>'View list of post of category'!I4</f>
        <v>10</v>
      </c>
      <c r="O19" s="19"/>
      <c r="P19" s="20"/>
    </row>
    <row r="20" spans="2:16" s="17" customFormat="1">
      <c r="B20" s="79">
        <v>15</v>
      </c>
      <c r="C20" s="84" t="str">
        <f>'Manage booking'!C1</f>
        <v>Manage booking</v>
      </c>
      <c r="D20" s="86">
        <f>'Manage booking'!B4</f>
        <v>20</v>
      </c>
      <c r="E20" s="86">
        <f>'Manage booking'!E4</f>
        <v>0</v>
      </c>
      <c r="F20" s="86">
        <f>'Manage booking'!G4</f>
        <v>0</v>
      </c>
      <c r="G20" s="86">
        <f>'Manage booking'!I4</f>
        <v>20</v>
      </c>
      <c r="O20" s="19"/>
      <c r="P20" s="20"/>
    </row>
    <row r="21" spans="2:16" s="17" customFormat="1" ht="13">
      <c r="B21" s="37"/>
      <c r="C21" s="29" t="s">
        <v>29</v>
      </c>
      <c r="D21" s="30">
        <f>SUM(D6:D20)</f>
        <v>122</v>
      </c>
      <c r="E21" s="30">
        <f>SUM(E6:E7)</f>
        <v>0</v>
      </c>
      <c r="F21" s="30">
        <f>SUM(F6:F20)</f>
        <v>0</v>
      </c>
      <c r="G21" s="31">
        <f>SUM(G6:G20)</f>
        <v>122</v>
      </c>
      <c r="O21" s="19"/>
      <c r="P21" s="20"/>
    </row>
  </sheetData>
  <mergeCells count="10">
    <mergeCell ref="N3:O3"/>
    <mergeCell ref="N2:O2"/>
    <mergeCell ref="N1:O1"/>
    <mergeCell ref="L4:P4"/>
    <mergeCell ref="B2:C2"/>
    <mergeCell ref="B3:C3"/>
    <mergeCell ref="B1:G1"/>
    <mergeCell ref="L1:M1"/>
    <mergeCell ref="L2:M2"/>
    <mergeCell ref="L3:M3"/>
  </mergeCells>
  <hyperlinks>
    <hyperlink ref="C6" location="'Edit profile'!A1" display="'Edit profile'!A1" xr:uid="{00000000-0004-0000-0200-000000000000}"/>
    <hyperlink ref="C8" location="'Book a trip'!A1" display="'Book a trip'!A1" xr:uid="{00000000-0004-0000-0200-000001000000}"/>
    <hyperlink ref="C9" location="'Make payment'!A1" display="'Make payment'!A1" xr:uid="{00000000-0004-0000-0200-000002000000}"/>
    <hyperlink ref="C10" location="'View list of booked trip'!A1" display="'View list of booked trip'!A1" xr:uid="{00000000-0004-0000-0200-000003000000}"/>
    <hyperlink ref="C13" location="'Save favorite post'!A1" display="'Save favorite post'!A1" xr:uid="{00000000-0004-0000-0200-000004000000}"/>
    <hyperlink ref="C14" location="'Log in'!A1" display="'Log in'!A1" xr:uid="{00000000-0004-0000-0200-000005000000}"/>
    <hyperlink ref="C16" location="'Change password'!A1" display="'Change password'!A1" xr:uid="{00000000-0004-0000-0200-000006000000}"/>
    <hyperlink ref="C17" location="'Forgot password'!A1" display="'Forgot password'!A1" xr:uid="{00000000-0004-0000-0200-000007000000}"/>
    <hyperlink ref="D6:G6" location="'Edit profile'!A1" display="'Edit profile'!A1" xr:uid="{00000000-0004-0000-0200-000008000000}"/>
    <hyperlink ref="D8:G8" location="'Book a trip'!A1" display="'Book a trip'!A1" xr:uid="{00000000-0004-0000-0200-000009000000}"/>
    <hyperlink ref="D9:G9" location="'Make payment'!A1" display="'Make payment'!A1" xr:uid="{00000000-0004-0000-0200-00000A000000}"/>
    <hyperlink ref="D10:G10" location="'View list of booked trip'!A1" display="'View list of booked trip'!A1" xr:uid="{00000000-0004-0000-0200-00000B000000}"/>
    <hyperlink ref="D13:G13" location="'Save favorite post'!A1" display="'Save favorite post'!A1" xr:uid="{00000000-0004-0000-0200-00000C000000}"/>
    <hyperlink ref="D14:G14" location="'Log in'!A1" display="'Log in'!A1" xr:uid="{00000000-0004-0000-0200-00000D000000}"/>
    <hyperlink ref="D16:G16" location="'Change password'!A1" display="'Change password'!A1" xr:uid="{00000000-0004-0000-0200-00000E000000}"/>
    <hyperlink ref="D17:G17" location="'Forgot password'!A1" display="'Forgot password'!A1" xr:uid="{00000000-0004-0000-0200-00000F000000}"/>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7"/>
  <sheetViews>
    <sheetView zoomScaleNormal="85"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55</v>
      </c>
      <c r="D1" s="100"/>
      <c r="E1" s="100"/>
      <c r="F1" s="100"/>
      <c r="G1" s="100"/>
      <c r="H1" s="100"/>
      <c r="I1" s="100"/>
      <c r="J1" s="100"/>
      <c r="K1" s="100"/>
      <c r="L1" s="100"/>
      <c r="M1" s="74"/>
      <c r="N1" s="62"/>
      <c r="O1" s="63"/>
    </row>
    <row r="2" spans="1:15" s="52" customFormat="1" ht="29">
      <c r="B2" s="60" t="s">
        <v>7</v>
      </c>
      <c r="C2" s="64"/>
      <c r="D2" s="101"/>
      <c r="E2" s="101"/>
      <c r="F2" s="101"/>
      <c r="G2" s="101"/>
      <c r="H2" s="101"/>
      <c r="I2" s="101"/>
      <c r="J2" s="101"/>
      <c r="K2" s="101"/>
      <c r="L2" s="100"/>
      <c r="M2" s="74"/>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COUNTIF(I8:I81,"Pass")</f>
        <v>10</v>
      </c>
      <c r="C4" s="70"/>
      <c r="D4" s="102"/>
      <c r="E4" s="69">
        <f>COUNTIF(I9:I81,"Fail")</f>
        <v>0</v>
      </c>
      <c r="F4" s="104"/>
      <c r="G4" s="71">
        <f>COUNTIF(I9:I81,"Untested")</f>
        <v>0</v>
      </c>
      <c r="H4" s="106"/>
      <c r="I4" s="65">
        <f>(B4+E4+G4)</f>
        <v>10</v>
      </c>
      <c r="J4" s="72"/>
      <c r="K4" s="65">
        <f>COUNTIF(J9:J81,"High")</f>
        <v>0</v>
      </c>
      <c r="L4" s="65">
        <f>COUNTIF(J8:J81,"Medium")</f>
        <v>10</v>
      </c>
      <c r="M4" s="32">
        <f>COUNTIF(J9:J81,"Low")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150" customHeight="1">
      <c r="A7" s="54">
        <v>1</v>
      </c>
      <c r="B7" s="47" t="s">
        <v>44</v>
      </c>
      <c r="C7" s="59" t="s">
        <v>192</v>
      </c>
      <c r="D7" s="47" t="s">
        <v>193</v>
      </c>
      <c r="E7" s="47" t="s">
        <v>191</v>
      </c>
      <c r="F7" s="48"/>
      <c r="G7" s="47" t="s">
        <v>194</v>
      </c>
      <c r="H7" s="55"/>
      <c r="I7" s="56" t="s">
        <v>8</v>
      </c>
      <c r="J7" s="56" t="s">
        <v>34</v>
      </c>
      <c r="K7" s="57"/>
      <c r="L7" s="55"/>
      <c r="M7" s="58" t="s">
        <v>359</v>
      </c>
      <c r="N7" s="81" t="s">
        <v>164</v>
      </c>
    </row>
    <row r="8" spans="1:15" ht="48">
      <c r="A8" s="54">
        <v>2</v>
      </c>
      <c r="B8" s="47" t="s">
        <v>44</v>
      </c>
      <c r="C8" s="59" t="s">
        <v>195</v>
      </c>
      <c r="D8" s="47" t="s">
        <v>193</v>
      </c>
      <c r="E8" s="47" t="s">
        <v>191</v>
      </c>
      <c r="F8" s="48"/>
      <c r="G8" s="47" t="s">
        <v>203</v>
      </c>
      <c r="H8" s="47"/>
      <c r="I8" s="56" t="s">
        <v>8</v>
      </c>
      <c r="J8" s="56" t="s">
        <v>35</v>
      </c>
      <c r="K8" s="57"/>
      <c r="L8" s="55"/>
      <c r="M8" s="58" t="s">
        <v>359</v>
      </c>
      <c r="N8" s="57" t="s">
        <v>45</v>
      </c>
    </row>
    <row r="9" spans="1:15" ht="48">
      <c r="A9" s="54">
        <v>3</v>
      </c>
      <c r="B9" s="47" t="s">
        <v>44</v>
      </c>
      <c r="C9" s="59" t="s">
        <v>197</v>
      </c>
      <c r="D9" s="47" t="s">
        <v>193</v>
      </c>
      <c r="E9" s="47" t="s">
        <v>191</v>
      </c>
      <c r="F9" s="48"/>
      <c r="G9" s="47" t="s">
        <v>202</v>
      </c>
      <c r="H9" s="47"/>
      <c r="I9" s="56" t="s">
        <v>8</v>
      </c>
      <c r="J9" s="56" t="s">
        <v>35</v>
      </c>
      <c r="K9" s="57"/>
      <c r="L9" s="55"/>
      <c r="M9" s="58" t="s">
        <v>359</v>
      </c>
      <c r="N9" s="57" t="s">
        <v>45</v>
      </c>
    </row>
    <row r="10" spans="1:15" ht="48">
      <c r="A10" s="54">
        <v>4</v>
      </c>
      <c r="B10" s="47" t="s">
        <v>44</v>
      </c>
      <c r="C10" s="59" t="s">
        <v>196</v>
      </c>
      <c r="D10" s="47" t="s">
        <v>193</v>
      </c>
      <c r="E10" s="47" t="s">
        <v>191</v>
      </c>
      <c r="F10" s="48"/>
      <c r="G10" s="47" t="s">
        <v>200</v>
      </c>
      <c r="H10" s="47"/>
      <c r="I10" s="56" t="s">
        <v>8</v>
      </c>
      <c r="J10" s="56" t="s">
        <v>35</v>
      </c>
      <c r="K10" s="57"/>
      <c r="L10" s="55"/>
      <c r="M10" s="58" t="s">
        <v>359</v>
      </c>
      <c r="N10" s="57" t="s">
        <v>45</v>
      </c>
    </row>
    <row r="11" spans="1:15" ht="48">
      <c r="A11" s="54">
        <v>5</v>
      </c>
      <c r="B11" s="47" t="s">
        <v>44</v>
      </c>
      <c r="C11" s="59" t="s">
        <v>201</v>
      </c>
      <c r="D11" s="47" t="s">
        <v>193</v>
      </c>
      <c r="E11" s="47" t="s">
        <v>191</v>
      </c>
      <c r="F11" s="48"/>
      <c r="G11" s="47" t="s">
        <v>204</v>
      </c>
      <c r="H11" s="47"/>
      <c r="I11" s="56" t="s">
        <v>8</v>
      </c>
      <c r="J11" s="56" t="s">
        <v>35</v>
      </c>
      <c r="K11" s="57"/>
      <c r="L11" s="55"/>
      <c r="M11" s="58" t="s">
        <v>359</v>
      </c>
      <c r="N11" s="57" t="s">
        <v>45</v>
      </c>
    </row>
    <row r="12" spans="1:15" ht="48">
      <c r="A12" s="54">
        <v>6</v>
      </c>
      <c r="B12" s="47" t="s">
        <v>44</v>
      </c>
      <c r="C12" s="59" t="s">
        <v>205</v>
      </c>
      <c r="D12" s="47" t="s">
        <v>193</v>
      </c>
      <c r="E12" s="47" t="s">
        <v>191</v>
      </c>
      <c r="F12" s="48"/>
      <c r="G12" s="47" t="s">
        <v>206</v>
      </c>
      <c r="H12" s="47"/>
      <c r="I12" s="56" t="s">
        <v>8</v>
      </c>
      <c r="J12" s="56" t="s">
        <v>35</v>
      </c>
      <c r="K12" s="57"/>
      <c r="L12" s="55"/>
      <c r="M12" s="58" t="s">
        <v>359</v>
      </c>
      <c r="N12" s="57" t="s">
        <v>45</v>
      </c>
    </row>
    <row r="13" spans="1:15" ht="96">
      <c r="A13" s="54">
        <v>7</v>
      </c>
      <c r="B13" s="47" t="s">
        <v>46</v>
      </c>
      <c r="C13" s="59" t="s">
        <v>198</v>
      </c>
      <c r="D13" s="47" t="s">
        <v>193</v>
      </c>
      <c r="E13" s="47" t="s">
        <v>191</v>
      </c>
      <c r="F13" s="47" t="s">
        <v>352</v>
      </c>
      <c r="G13" s="47" t="s">
        <v>47</v>
      </c>
      <c r="H13" s="47"/>
      <c r="I13" s="56" t="s">
        <v>8</v>
      </c>
      <c r="J13" s="56" t="s">
        <v>35</v>
      </c>
      <c r="K13" s="57"/>
      <c r="L13" s="55"/>
      <c r="M13" s="58" t="s">
        <v>359</v>
      </c>
      <c r="N13" s="57" t="s">
        <v>45</v>
      </c>
    </row>
    <row r="14" spans="1:15" ht="48">
      <c r="A14" s="54">
        <v>8</v>
      </c>
      <c r="B14" s="47" t="s">
        <v>44</v>
      </c>
      <c r="C14" s="59" t="s">
        <v>199</v>
      </c>
      <c r="D14" s="47" t="s">
        <v>193</v>
      </c>
      <c r="E14" s="47" t="s">
        <v>191</v>
      </c>
      <c r="F14" s="48"/>
      <c r="G14" s="47" t="s">
        <v>47</v>
      </c>
      <c r="H14" s="47"/>
      <c r="I14" s="56" t="s">
        <v>8</v>
      </c>
      <c r="J14" s="56" t="s">
        <v>35</v>
      </c>
      <c r="K14" s="57"/>
      <c r="L14" s="55"/>
      <c r="M14" s="58" t="s">
        <v>359</v>
      </c>
      <c r="N14" s="57" t="s">
        <v>45</v>
      </c>
    </row>
    <row r="15" spans="1:15" ht="48">
      <c r="A15" s="54">
        <v>9</v>
      </c>
      <c r="B15" s="47" t="s">
        <v>44</v>
      </c>
      <c r="C15" s="59" t="s">
        <v>48</v>
      </c>
      <c r="D15" s="47" t="s">
        <v>193</v>
      </c>
      <c r="E15" s="47" t="s">
        <v>191</v>
      </c>
      <c r="F15" s="48"/>
      <c r="G15" s="47" t="s">
        <v>49</v>
      </c>
      <c r="H15" s="47"/>
      <c r="I15" s="56" t="s">
        <v>8</v>
      </c>
      <c r="J15" s="56" t="s">
        <v>35</v>
      </c>
      <c r="K15" s="57"/>
      <c r="L15" s="55"/>
      <c r="M15" s="58" t="s">
        <v>359</v>
      </c>
      <c r="N15" s="57" t="s">
        <v>45</v>
      </c>
    </row>
    <row r="16" spans="1:15" ht="48">
      <c r="A16" s="54">
        <v>10</v>
      </c>
      <c r="B16" s="47" t="s">
        <v>44</v>
      </c>
      <c r="C16" s="59" t="s">
        <v>50</v>
      </c>
      <c r="D16" s="47" t="s">
        <v>193</v>
      </c>
      <c r="E16" s="47" t="s">
        <v>191</v>
      </c>
      <c r="F16" s="48"/>
      <c r="G16" s="47" t="s">
        <v>51</v>
      </c>
      <c r="H16" s="47"/>
      <c r="I16" s="56" t="s">
        <v>8</v>
      </c>
      <c r="J16" s="56" t="s">
        <v>35</v>
      </c>
      <c r="K16" s="57"/>
      <c r="L16" s="55"/>
      <c r="M16" s="58" t="s">
        <v>359</v>
      </c>
      <c r="N16" s="57" t="s">
        <v>45</v>
      </c>
    </row>
    <row r="17" spans="1:14" ht="96">
      <c r="A17" s="54">
        <v>11</v>
      </c>
      <c r="B17" s="47" t="s">
        <v>46</v>
      </c>
      <c r="C17" s="59" t="s">
        <v>52</v>
      </c>
      <c r="D17" s="47" t="s">
        <v>53</v>
      </c>
      <c r="E17" s="47" t="s">
        <v>191</v>
      </c>
      <c r="F17" s="47" t="s">
        <v>352</v>
      </c>
      <c r="G17" s="47" t="s">
        <v>54</v>
      </c>
      <c r="H17" s="47"/>
      <c r="I17" s="56" t="s">
        <v>8</v>
      </c>
      <c r="J17" s="56" t="s">
        <v>35</v>
      </c>
      <c r="K17" s="57"/>
      <c r="L17" s="55"/>
      <c r="M17" s="58" t="s">
        <v>359</v>
      </c>
      <c r="N17" s="57" t="s">
        <v>45</v>
      </c>
    </row>
  </sheetData>
  <autoFilter ref="B6:B8" xr:uid="{00000000-0009-0000-0000-000003000000}"/>
  <mergeCells count="5">
    <mergeCell ref="D1:L1"/>
    <mergeCell ref="D2:L2"/>
    <mergeCell ref="D3:D4"/>
    <mergeCell ref="F3:F4"/>
    <mergeCell ref="H3:H4"/>
  </mergeCells>
  <conditionalFormatting sqref="I8:I10 I17">
    <cfRule type="expression" dxfId="509" priority="52">
      <formula>I8="Untested"</formula>
    </cfRule>
    <cfRule type="expression" dxfId="508" priority="53">
      <formula>I8="Pass"</formula>
    </cfRule>
    <cfRule type="expression" dxfId="507" priority="54">
      <formula>I8="Fail"</formula>
    </cfRule>
  </conditionalFormatting>
  <conditionalFormatting sqref="J8:J10 J17">
    <cfRule type="expression" dxfId="506" priority="49">
      <formula>J8="Medium"</formula>
    </cfRule>
    <cfRule type="expression" dxfId="505" priority="50">
      <formula>J8="Low"</formula>
    </cfRule>
    <cfRule type="expression" dxfId="504" priority="51">
      <formula>J8="High"</formula>
    </cfRule>
  </conditionalFormatting>
  <conditionalFormatting sqref="I13:I15">
    <cfRule type="expression" dxfId="503" priority="46">
      <formula>I13="Untested"</formula>
    </cfRule>
    <cfRule type="expression" dxfId="502" priority="47">
      <formula>I13="Pass"</formula>
    </cfRule>
    <cfRule type="expression" dxfId="501" priority="48">
      <formula>I13="Fail"</formula>
    </cfRule>
  </conditionalFormatting>
  <conditionalFormatting sqref="J13:J15">
    <cfRule type="expression" dxfId="500" priority="43">
      <formula>J13="Medium"</formula>
    </cfRule>
    <cfRule type="expression" dxfId="499" priority="44">
      <formula>J13="Low"</formula>
    </cfRule>
    <cfRule type="expression" dxfId="498" priority="45">
      <formula>J13="High"</formula>
    </cfRule>
  </conditionalFormatting>
  <conditionalFormatting sqref="I16">
    <cfRule type="expression" dxfId="497" priority="40">
      <formula>I16="Untested"</formula>
    </cfRule>
    <cfRule type="expression" dxfId="496" priority="41">
      <formula>I16="Pass"</formula>
    </cfRule>
    <cfRule type="expression" dxfId="495" priority="42">
      <formula>I16="Fail"</formula>
    </cfRule>
  </conditionalFormatting>
  <conditionalFormatting sqref="J16">
    <cfRule type="expression" dxfId="494" priority="37">
      <formula>J16="Medium"</formula>
    </cfRule>
    <cfRule type="expression" dxfId="493" priority="38">
      <formula>J16="Low"</formula>
    </cfRule>
    <cfRule type="expression" dxfId="492" priority="39">
      <formula>J16="High"</formula>
    </cfRule>
  </conditionalFormatting>
  <conditionalFormatting sqref="J7">
    <cfRule type="expression" dxfId="491" priority="16">
      <formula>J7="Medium"</formula>
    </cfRule>
    <cfRule type="expression" dxfId="490" priority="17">
      <formula>J7="Low"</formula>
    </cfRule>
    <cfRule type="expression" dxfId="489" priority="18">
      <formula>J7="High"</formula>
    </cfRule>
  </conditionalFormatting>
  <conditionalFormatting sqref="I7">
    <cfRule type="expression" dxfId="488" priority="13">
      <formula>I7="Untested"</formula>
    </cfRule>
    <cfRule type="expression" dxfId="487" priority="14">
      <formula>I7="Pass"</formula>
    </cfRule>
    <cfRule type="expression" dxfId="486" priority="15">
      <formula>I7="Fail"</formula>
    </cfRule>
  </conditionalFormatting>
  <conditionalFormatting sqref="I11">
    <cfRule type="expression" dxfId="485" priority="10">
      <formula>I11="Untested"</formula>
    </cfRule>
    <cfRule type="expression" dxfId="484" priority="11">
      <formula>I11="Pass"</formula>
    </cfRule>
    <cfRule type="expression" dxfId="483" priority="12">
      <formula>I11="Fail"</formula>
    </cfRule>
  </conditionalFormatting>
  <conditionalFormatting sqref="J11">
    <cfRule type="expression" dxfId="482" priority="7">
      <formula>J11="Medium"</formula>
    </cfRule>
    <cfRule type="expression" dxfId="481" priority="8">
      <formula>J11="Low"</formula>
    </cfRule>
    <cfRule type="expression" dxfId="480" priority="9">
      <formula>J11="High"</formula>
    </cfRule>
  </conditionalFormatting>
  <conditionalFormatting sqref="I12">
    <cfRule type="expression" dxfId="479" priority="4">
      <formula>I12="Untested"</formula>
    </cfRule>
    <cfRule type="expression" dxfId="478" priority="5">
      <formula>I12="Pass"</formula>
    </cfRule>
    <cfRule type="expression" dxfId="477" priority="6">
      <formula>I12="Fail"</formula>
    </cfRule>
  </conditionalFormatting>
  <conditionalFormatting sqref="J12">
    <cfRule type="expression" dxfId="476" priority="1">
      <formula>J12="Medium"</formula>
    </cfRule>
    <cfRule type="expression" dxfId="475" priority="2">
      <formula>J12="Low"</formula>
    </cfRule>
    <cfRule type="expression" dxfId="474" priority="3">
      <formula>J12="High"</formula>
    </cfRule>
  </conditionalFormatting>
  <dataValidations count="2">
    <dataValidation type="list" allowBlank="1" showInputMessage="1" showErrorMessage="1" sqref="J2" xr:uid="{00000000-0002-0000-0300-000000000000}">
      <formula1>#REF!</formula1>
    </dataValidation>
    <dataValidation allowBlank="1" showInputMessage="1" showErrorMessage="1" promptTitle="ket-qua1" sqref="I5 I1:I2" xr:uid="{00000000-0002-0000-0300-000001000000}"/>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2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300-000003000000}">
          <x14:formula1>
            <xm:f>Config!$A$1:$A$4</xm:f>
          </x14:formula1>
          <xm:sqref>J5 J18:J1048576 I8:I17</xm:sqref>
        </x14:dataValidation>
        <x14:dataValidation type="list" allowBlank="1" showInputMessage="1" showErrorMessage="1" xr:uid="{00000000-0002-0000-0300-000004000000}">
          <x14:formula1>
            <xm:f>Config!$B$1:$B$3</xm:f>
          </x14:formula1>
          <xm:sqref>J8:J17</xm:sqref>
        </x14:dataValidation>
        <x14:dataValidation type="list" allowBlank="1" showInputMessage="1" showErrorMessage="1" xr:uid="{00000000-0002-0000-0300-000005000000}">
          <x14:formula1>
            <xm:f>'/Users/dungnguyen/Desktop/TestCase/C:\Users\DKoran\Desktop\[Guider.xlsx]Config'!#REF!</xm:f>
          </x14:formula1>
          <xm:sqref>I7:J7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
  <sheetViews>
    <sheetView zoomScale="85" zoomScaleNormal="85"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59</v>
      </c>
      <c r="D1" s="100"/>
      <c r="E1" s="100"/>
      <c r="F1" s="100"/>
      <c r="G1" s="100"/>
      <c r="H1" s="100"/>
      <c r="I1" s="100"/>
      <c r="J1" s="100"/>
      <c r="K1" s="100"/>
      <c r="L1" s="100"/>
      <c r="M1" s="73"/>
      <c r="N1" s="62"/>
      <c r="O1" s="63"/>
    </row>
    <row r="2" spans="1:15" s="52" customFormat="1" ht="29">
      <c r="B2" s="60" t="s">
        <v>7</v>
      </c>
      <c r="C2" s="64"/>
      <c r="D2" s="101"/>
      <c r="E2" s="101"/>
      <c r="F2" s="101"/>
      <c r="G2" s="101"/>
      <c r="H2" s="101"/>
      <c r="I2" s="101"/>
      <c r="J2" s="101"/>
      <c r="K2" s="101"/>
      <c r="L2" s="100"/>
      <c r="M2" s="73"/>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COUNTIF(I7:I73,"Pass")</f>
        <v>2</v>
      </c>
      <c r="C4" s="70"/>
      <c r="D4" s="102"/>
      <c r="E4" s="69">
        <f>COUNTIF(I8:I73,"Fail")</f>
        <v>0</v>
      </c>
      <c r="F4" s="104"/>
      <c r="G4" s="71">
        <f>COUNTIF(I8:I73,"Untested")</f>
        <v>0</v>
      </c>
      <c r="H4" s="106"/>
      <c r="I4" s="65">
        <f>(B4+E4+G4)</f>
        <v>2</v>
      </c>
      <c r="J4" s="72"/>
      <c r="K4" s="65">
        <f>COUNTIF(J8:J73,"High")</f>
        <v>0</v>
      </c>
      <c r="L4" s="65">
        <f>COUNTIF(J7:J73,"Medium")</f>
        <v>2</v>
      </c>
      <c r="M4" s="32">
        <f>COUNTIF(J8:J73,"Low")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48">
      <c r="A7" s="54">
        <v>1</v>
      </c>
      <c r="B7" s="47" t="s">
        <v>44</v>
      </c>
      <c r="C7" s="59" t="s">
        <v>56</v>
      </c>
      <c r="D7" s="47" t="s">
        <v>57</v>
      </c>
      <c r="E7" s="47" t="s">
        <v>191</v>
      </c>
      <c r="F7" s="48"/>
      <c r="G7" s="47" t="s">
        <v>58</v>
      </c>
      <c r="H7" s="55"/>
      <c r="I7" s="56" t="s">
        <v>8</v>
      </c>
      <c r="J7" s="56" t="s">
        <v>35</v>
      </c>
      <c r="K7" s="57"/>
      <c r="L7" s="55"/>
      <c r="M7" s="58" t="s">
        <v>360</v>
      </c>
      <c r="N7" s="57" t="s">
        <v>45</v>
      </c>
    </row>
    <row r="8" spans="1:15" ht="80">
      <c r="A8" s="54">
        <v>2</v>
      </c>
      <c r="B8" s="47" t="s">
        <v>46</v>
      </c>
      <c r="C8" s="59" t="s">
        <v>59</v>
      </c>
      <c r="D8" s="47" t="s">
        <v>60</v>
      </c>
      <c r="E8" s="47" t="s">
        <v>191</v>
      </c>
      <c r="F8" s="48"/>
      <c r="G8" s="47" t="s">
        <v>61</v>
      </c>
      <c r="H8" s="55"/>
      <c r="I8" s="56" t="s">
        <v>8</v>
      </c>
      <c r="J8" s="56" t="s">
        <v>35</v>
      </c>
      <c r="K8" s="57"/>
      <c r="L8" s="55"/>
      <c r="M8" s="58" t="s">
        <v>360</v>
      </c>
      <c r="N8" s="57" t="s">
        <v>45</v>
      </c>
    </row>
  </sheetData>
  <autoFilter ref="B6:B7" xr:uid="{00000000-0009-0000-0000-000004000000}"/>
  <mergeCells count="5">
    <mergeCell ref="D1:L1"/>
    <mergeCell ref="D2:L2"/>
    <mergeCell ref="D3:D4"/>
    <mergeCell ref="F3:F4"/>
    <mergeCell ref="H3:H4"/>
  </mergeCells>
  <conditionalFormatting sqref="I7:I8">
    <cfRule type="expression" dxfId="473" priority="70">
      <formula>I7="Untested"</formula>
    </cfRule>
    <cfRule type="expression" dxfId="472" priority="71">
      <formula>I7="Pass"</formula>
    </cfRule>
    <cfRule type="expression" dxfId="471" priority="72">
      <formula>I7="Fail"</formula>
    </cfRule>
  </conditionalFormatting>
  <conditionalFormatting sqref="J7:J8">
    <cfRule type="expression" dxfId="470" priority="67">
      <formula>J7="Medium"</formula>
    </cfRule>
    <cfRule type="expression" dxfId="469" priority="68">
      <formula>J7="Low"</formula>
    </cfRule>
    <cfRule type="expression" dxfId="468" priority="69">
      <formula>J7="High"</formula>
    </cfRule>
  </conditionalFormatting>
  <dataValidations count="2">
    <dataValidation allowBlank="1" showInputMessage="1" showErrorMessage="1" promptTitle="ket-qua1" sqref="I5 I1:I2" xr:uid="{00000000-0002-0000-0400-000000000000}"/>
    <dataValidation type="list" allowBlank="1" showInputMessage="1" showErrorMessage="1" sqref="J2" xr:uid="{00000000-0002-0000-0400-000001000000}">
      <formula1>#REF!</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2000000}">
          <x14:formula1>
            <xm:f>Config!$A$1:$A$4</xm:f>
          </x14:formula1>
          <xm:sqref>J5 J9:J1048576</xm:sqref>
        </x14:dataValidation>
        <x14:dataValidation type="list" allowBlank="1" showInputMessage="1" showErrorMessage="1" xr:uid="{00000000-0002-0000-0400-000003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400-000004000000}">
          <x14:formula1>
            <xm:f>'/Users/dungnguyen/Desktop/TestCase/C:\Users\PC Market\Desktop\New folder (4)\Tcs\[Testcase_ManageUser.xlsx]Config'!#REF!</xm:f>
          </x14:formula1>
          <xm:sqref>I7:J8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3"/>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62</v>
      </c>
      <c r="D1" s="100"/>
      <c r="E1" s="100"/>
      <c r="F1" s="100"/>
      <c r="G1" s="100"/>
      <c r="H1" s="100"/>
      <c r="I1" s="100"/>
      <c r="J1" s="100"/>
      <c r="K1" s="100"/>
      <c r="L1" s="100"/>
      <c r="M1" s="76"/>
      <c r="N1" s="62"/>
      <c r="O1" s="63"/>
    </row>
    <row r="2" spans="1:15" s="52" customFormat="1" ht="29">
      <c r="B2" s="60" t="s">
        <v>7</v>
      </c>
      <c r="C2" s="64"/>
      <c r="D2" s="101"/>
      <c r="E2" s="101"/>
      <c r="F2" s="101"/>
      <c r="G2" s="101"/>
      <c r="H2" s="101"/>
      <c r="I2" s="101"/>
      <c r="J2" s="101"/>
      <c r="K2" s="101"/>
      <c r="L2" s="100"/>
      <c r="M2" s="76"/>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COUNTIF(I7:I78,"Pass")</f>
        <v>7</v>
      </c>
      <c r="C4" s="70"/>
      <c r="D4" s="102"/>
      <c r="E4" s="69">
        <f>COUNTIF(I8:I78,"Fail")</f>
        <v>0</v>
      </c>
      <c r="F4" s="104"/>
      <c r="G4" s="71">
        <f>COUNTIF(I8:I78,"Untested")</f>
        <v>0</v>
      </c>
      <c r="H4" s="106"/>
      <c r="I4" s="65">
        <f>(B4+E4+G4)</f>
        <v>7</v>
      </c>
      <c r="J4" s="72"/>
      <c r="K4" s="65">
        <f>COUNTIF(J8:J78,"High")</f>
        <v>0</v>
      </c>
      <c r="L4" s="65">
        <f>COUNTIF(J7:J78,"Medium")</f>
        <v>7</v>
      </c>
      <c r="M4" s="32">
        <f>COUNTIF(J8:J78,"Low")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32">
      <c r="A7" s="54">
        <v>1</v>
      </c>
      <c r="B7" s="47" t="s">
        <v>44</v>
      </c>
      <c r="C7" s="59" t="s">
        <v>65</v>
      </c>
      <c r="D7" s="47" t="s">
        <v>63</v>
      </c>
      <c r="E7" s="47" t="s">
        <v>353</v>
      </c>
      <c r="F7" s="48"/>
      <c r="G7" s="47" t="s">
        <v>64</v>
      </c>
      <c r="H7" s="55"/>
      <c r="I7" s="56" t="s">
        <v>8</v>
      </c>
      <c r="J7" s="56" t="s">
        <v>35</v>
      </c>
      <c r="K7" s="57"/>
      <c r="L7" s="55"/>
      <c r="M7" s="58" t="s">
        <v>361</v>
      </c>
      <c r="N7" s="57" t="s">
        <v>45</v>
      </c>
    </row>
    <row r="8" spans="1:15" ht="48">
      <c r="A8" s="54">
        <v>2</v>
      </c>
      <c r="B8" s="47" t="s">
        <v>44</v>
      </c>
      <c r="C8" s="59" t="s">
        <v>65</v>
      </c>
      <c r="D8" s="47" t="s">
        <v>63</v>
      </c>
      <c r="E8" s="47" t="s">
        <v>354</v>
      </c>
      <c r="F8" s="48"/>
      <c r="G8" s="47" t="s">
        <v>66</v>
      </c>
      <c r="H8" s="55"/>
      <c r="I8" s="56" t="s">
        <v>8</v>
      </c>
      <c r="J8" s="56" t="s">
        <v>35</v>
      </c>
      <c r="K8" s="57"/>
      <c r="L8" s="55"/>
      <c r="M8" s="58" t="s">
        <v>361</v>
      </c>
      <c r="N8" s="57" t="s">
        <v>45</v>
      </c>
    </row>
    <row r="9" spans="1:15" ht="32">
      <c r="A9" s="54">
        <v>3</v>
      </c>
      <c r="B9" s="47" t="s">
        <v>44</v>
      </c>
      <c r="C9" s="59" t="s">
        <v>65</v>
      </c>
      <c r="D9" s="47" t="s">
        <v>63</v>
      </c>
      <c r="E9" s="47" t="s">
        <v>354</v>
      </c>
      <c r="F9" s="48"/>
      <c r="G9" s="47" t="s">
        <v>67</v>
      </c>
      <c r="H9" s="55"/>
      <c r="I9" s="56" t="s">
        <v>8</v>
      </c>
      <c r="J9" s="56" t="s">
        <v>35</v>
      </c>
      <c r="K9" s="57"/>
      <c r="L9" s="55"/>
      <c r="M9" s="58" t="s">
        <v>361</v>
      </c>
      <c r="N9" s="57" t="s">
        <v>45</v>
      </c>
    </row>
    <row r="10" spans="1:15" ht="32">
      <c r="A10" s="54">
        <v>4</v>
      </c>
      <c r="B10" s="47" t="s">
        <v>44</v>
      </c>
      <c r="C10" s="59" t="s">
        <v>68</v>
      </c>
      <c r="D10" s="47" t="s">
        <v>70</v>
      </c>
      <c r="E10" s="47" t="s">
        <v>354</v>
      </c>
      <c r="F10" s="48"/>
      <c r="G10" s="47" t="s">
        <v>69</v>
      </c>
      <c r="H10" s="55"/>
      <c r="I10" s="56" t="s">
        <v>8</v>
      </c>
      <c r="J10" s="56" t="s">
        <v>35</v>
      </c>
      <c r="K10" s="57"/>
      <c r="L10" s="55"/>
      <c r="M10" s="58" t="s">
        <v>361</v>
      </c>
      <c r="N10" s="57" t="s">
        <v>45</v>
      </c>
    </row>
    <row r="11" spans="1:15" ht="32">
      <c r="A11" s="54">
        <v>5</v>
      </c>
      <c r="B11" s="47" t="s">
        <v>44</v>
      </c>
      <c r="C11" s="59" t="s">
        <v>68</v>
      </c>
      <c r="D11" s="47" t="s">
        <v>70</v>
      </c>
      <c r="E11" s="47" t="s">
        <v>354</v>
      </c>
      <c r="F11" s="48"/>
      <c r="G11" s="47" t="s">
        <v>71</v>
      </c>
      <c r="H11" s="55"/>
      <c r="I11" s="56" t="s">
        <v>8</v>
      </c>
      <c r="J11" s="56" t="s">
        <v>35</v>
      </c>
      <c r="K11" s="57"/>
      <c r="L11" s="55"/>
      <c r="M11" s="58" t="s">
        <v>361</v>
      </c>
      <c r="N11" s="57" t="s">
        <v>45</v>
      </c>
    </row>
    <row r="12" spans="1:15" ht="80">
      <c r="A12" s="54">
        <v>6</v>
      </c>
      <c r="B12" s="47" t="s">
        <v>46</v>
      </c>
      <c r="C12" s="59" t="s">
        <v>72</v>
      </c>
      <c r="D12" s="47" t="s">
        <v>74</v>
      </c>
      <c r="E12" s="47" t="s">
        <v>354</v>
      </c>
      <c r="F12" s="48"/>
      <c r="G12" s="47" t="s">
        <v>73</v>
      </c>
      <c r="H12" s="55"/>
      <c r="I12" s="56" t="s">
        <v>8</v>
      </c>
      <c r="J12" s="56" t="s">
        <v>35</v>
      </c>
      <c r="K12" s="57"/>
      <c r="L12" s="55"/>
      <c r="M12" s="58" t="s">
        <v>361</v>
      </c>
      <c r="N12" s="57" t="s">
        <v>45</v>
      </c>
    </row>
    <row r="13" spans="1:15" ht="80">
      <c r="A13" s="54">
        <v>7</v>
      </c>
      <c r="B13" s="47" t="s">
        <v>46</v>
      </c>
      <c r="C13" s="59" t="s">
        <v>75</v>
      </c>
      <c r="D13" s="47" t="s">
        <v>74</v>
      </c>
      <c r="E13" s="47" t="s">
        <v>76</v>
      </c>
      <c r="F13" s="48"/>
      <c r="G13" s="47" t="s">
        <v>77</v>
      </c>
      <c r="H13" s="55"/>
      <c r="I13" s="56" t="s">
        <v>8</v>
      </c>
      <c r="J13" s="56" t="s">
        <v>35</v>
      </c>
      <c r="K13" s="57"/>
      <c r="L13" s="55"/>
      <c r="M13" s="58" t="s">
        <v>361</v>
      </c>
      <c r="N13" s="57" t="s">
        <v>45</v>
      </c>
    </row>
  </sheetData>
  <mergeCells count="5">
    <mergeCell ref="D1:L1"/>
    <mergeCell ref="D2:L2"/>
    <mergeCell ref="D3:D4"/>
    <mergeCell ref="F3:F4"/>
    <mergeCell ref="H3:H4"/>
  </mergeCells>
  <conditionalFormatting sqref="I7">
    <cfRule type="expression" dxfId="467" priority="34">
      <formula>I7="Untested"</formula>
    </cfRule>
    <cfRule type="expression" dxfId="466" priority="35">
      <formula>I7="Pass"</formula>
    </cfRule>
    <cfRule type="expression" dxfId="465" priority="36">
      <formula>I7="Fail"</formula>
    </cfRule>
  </conditionalFormatting>
  <conditionalFormatting sqref="J7">
    <cfRule type="expression" dxfId="464" priority="31">
      <formula>J7="Medium"</formula>
    </cfRule>
    <cfRule type="expression" dxfId="463" priority="32">
      <formula>J7="Low"</formula>
    </cfRule>
    <cfRule type="expression" dxfId="462" priority="33">
      <formula>J7="High"</formula>
    </cfRule>
  </conditionalFormatting>
  <conditionalFormatting sqref="I8">
    <cfRule type="expression" dxfId="461" priority="28">
      <formula>I8="Untested"</formula>
    </cfRule>
    <cfRule type="expression" dxfId="460" priority="29">
      <formula>I8="Pass"</formula>
    </cfRule>
    <cfRule type="expression" dxfId="459" priority="30">
      <formula>I8="Fail"</formula>
    </cfRule>
  </conditionalFormatting>
  <conditionalFormatting sqref="J8">
    <cfRule type="expression" dxfId="458" priority="25">
      <formula>J8="Medium"</formula>
    </cfRule>
    <cfRule type="expression" dxfId="457" priority="26">
      <formula>J8="Low"</formula>
    </cfRule>
    <cfRule type="expression" dxfId="456" priority="27">
      <formula>J8="High"</formula>
    </cfRule>
  </conditionalFormatting>
  <conditionalFormatting sqref="I9">
    <cfRule type="expression" dxfId="455" priority="22">
      <formula>I9="Untested"</formula>
    </cfRule>
    <cfRule type="expression" dxfId="454" priority="23">
      <formula>I9="Pass"</formula>
    </cfRule>
    <cfRule type="expression" dxfId="453" priority="24">
      <formula>I9="Fail"</formula>
    </cfRule>
  </conditionalFormatting>
  <conditionalFormatting sqref="J9">
    <cfRule type="expression" dxfId="452" priority="19">
      <formula>J9="Medium"</formula>
    </cfRule>
    <cfRule type="expression" dxfId="451" priority="20">
      <formula>J9="Low"</formula>
    </cfRule>
    <cfRule type="expression" dxfId="450" priority="21">
      <formula>J9="High"</formula>
    </cfRule>
  </conditionalFormatting>
  <conditionalFormatting sqref="I10">
    <cfRule type="expression" dxfId="449" priority="16">
      <formula>I10="Untested"</formula>
    </cfRule>
    <cfRule type="expression" dxfId="448" priority="17">
      <formula>I10="Pass"</formula>
    </cfRule>
    <cfRule type="expression" dxfId="447" priority="18">
      <formula>I10="Fail"</formula>
    </cfRule>
  </conditionalFormatting>
  <conditionalFormatting sqref="J10">
    <cfRule type="expression" dxfId="446" priority="13">
      <formula>J10="Medium"</formula>
    </cfRule>
    <cfRule type="expression" dxfId="445" priority="14">
      <formula>J10="Low"</formula>
    </cfRule>
    <cfRule type="expression" dxfId="444" priority="15">
      <formula>J10="High"</formula>
    </cfRule>
  </conditionalFormatting>
  <conditionalFormatting sqref="I11">
    <cfRule type="expression" dxfId="443" priority="10">
      <formula>I11="Untested"</formula>
    </cfRule>
    <cfRule type="expression" dxfId="442" priority="11">
      <formula>I11="Pass"</formula>
    </cfRule>
    <cfRule type="expression" dxfId="441" priority="12">
      <formula>I11="Fail"</formula>
    </cfRule>
  </conditionalFormatting>
  <conditionalFormatting sqref="J11">
    <cfRule type="expression" dxfId="440" priority="7">
      <formula>J11="Medium"</formula>
    </cfRule>
    <cfRule type="expression" dxfId="439" priority="8">
      <formula>J11="Low"</formula>
    </cfRule>
    <cfRule type="expression" dxfId="438" priority="9">
      <formula>J11="High"</formula>
    </cfRule>
  </conditionalFormatting>
  <conditionalFormatting sqref="I12:I13">
    <cfRule type="expression" dxfId="437" priority="4">
      <formula>I12="Untested"</formula>
    </cfRule>
    <cfRule type="expression" dxfId="436" priority="5">
      <formula>I12="Pass"</formula>
    </cfRule>
    <cfRule type="expression" dxfId="435" priority="6">
      <formula>I12="Fail"</formula>
    </cfRule>
  </conditionalFormatting>
  <conditionalFormatting sqref="J12:J13">
    <cfRule type="expression" dxfId="434" priority="1">
      <formula>J12="Medium"</formula>
    </cfRule>
    <cfRule type="expression" dxfId="433" priority="2">
      <formula>J12="Low"</formula>
    </cfRule>
    <cfRule type="expression" dxfId="432" priority="3">
      <formula>J12="High"</formula>
    </cfRule>
  </conditionalFormatting>
  <dataValidations count="2">
    <dataValidation type="list" allowBlank="1" showInputMessage="1" showErrorMessage="1" sqref="J2" xr:uid="{00000000-0002-0000-0500-000000000000}">
      <formula1>#REF!</formula1>
    </dataValidation>
    <dataValidation allowBlank="1" showInputMessage="1" showErrorMessage="1" promptTitle="ket-qua1" sqref="I5 I1:I2" xr:uid="{00000000-0002-0000-0500-000001000000}"/>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2000000}">
          <x14:formula1>
            <xm:f>'/Users/dungnguyen/Desktop/TestCase/C:\Users\PC Market\Desktop\New folder (4)\Tcs\[Testcase_ManageUser.xlsx]Config'!#REF!</xm:f>
          </x14:formula1>
          <xm:sqref>I7:J13</xm:sqref>
        </x14:dataValidation>
        <x14:dataValidation type="list" allowBlank="1" showInputMessage="1" showErrorMessage="1" xr:uid="{00000000-0002-0000-0500-000003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500-000004000000}">
          <x14:formula1>
            <xm:f>Config!$A$1:$A$4</xm:f>
          </x14:formula1>
          <xm:sqref>J5 J14:J1048576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78</v>
      </c>
      <c r="D1" s="100"/>
      <c r="E1" s="100"/>
      <c r="F1" s="100"/>
      <c r="G1" s="100"/>
      <c r="H1" s="100"/>
      <c r="I1" s="100"/>
      <c r="J1" s="100"/>
      <c r="K1" s="100"/>
      <c r="L1" s="100"/>
      <c r="M1" s="76"/>
      <c r="N1" s="62"/>
      <c r="O1" s="63"/>
    </row>
    <row r="2" spans="1:15" s="52" customFormat="1" ht="29">
      <c r="B2" s="60" t="s">
        <v>7</v>
      </c>
      <c r="C2" s="64"/>
      <c r="D2" s="101"/>
      <c r="E2" s="101"/>
      <c r="F2" s="101"/>
      <c r="G2" s="101"/>
      <c r="H2" s="101"/>
      <c r="I2" s="101"/>
      <c r="J2" s="101"/>
      <c r="K2" s="101"/>
      <c r="L2" s="100"/>
      <c r="M2" s="76"/>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COUNTIF(I7:I73,"Pass")</f>
        <v>3</v>
      </c>
      <c r="C4" s="70"/>
      <c r="D4" s="102"/>
      <c r="E4" s="69">
        <f>COUNTIF(I8:I73,"Fail")</f>
        <v>0</v>
      </c>
      <c r="F4" s="104"/>
      <c r="G4" s="71">
        <f>COUNTIF(I8:I73,"Untested")</f>
        <v>0</v>
      </c>
      <c r="H4" s="106"/>
      <c r="I4" s="65">
        <f>(B4+E4+G4)</f>
        <v>3</v>
      </c>
      <c r="J4" s="72"/>
      <c r="K4" s="65">
        <f>COUNTIF(J8:J73,"High")</f>
        <v>0</v>
      </c>
      <c r="L4" s="65">
        <f>COUNTIF(J7:J73,"Medium")</f>
        <v>3</v>
      </c>
      <c r="M4" s="32">
        <f>COUNTIF(J8:J73,"Low")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32">
      <c r="A7" s="54">
        <v>1</v>
      </c>
      <c r="B7" s="47" t="s">
        <v>44</v>
      </c>
      <c r="C7" s="59" t="s">
        <v>79</v>
      </c>
      <c r="D7" s="47" t="s">
        <v>82</v>
      </c>
      <c r="E7" s="47" t="s">
        <v>191</v>
      </c>
      <c r="F7" s="48"/>
      <c r="G7" s="47" t="s">
        <v>80</v>
      </c>
      <c r="H7" s="55"/>
      <c r="I7" s="56" t="s">
        <v>8</v>
      </c>
      <c r="J7" s="56" t="s">
        <v>35</v>
      </c>
      <c r="K7" s="57"/>
      <c r="L7" s="55"/>
      <c r="M7" s="58" t="s">
        <v>239</v>
      </c>
      <c r="N7" s="57" t="s">
        <v>45</v>
      </c>
    </row>
    <row r="8" spans="1:15" ht="16">
      <c r="A8" s="54">
        <v>2</v>
      </c>
      <c r="B8" s="47" t="s">
        <v>44</v>
      </c>
      <c r="C8" s="59" t="s">
        <v>79</v>
      </c>
      <c r="D8" s="47" t="s">
        <v>83</v>
      </c>
      <c r="E8" s="47" t="s">
        <v>191</v>
      </c>
      <c r="F8" s="48"/>
      <c r="G8" s="47" t="s">
        <v>81</v>
      </c>
      <c r="H8" s="55"/>
      <c r="I8" s="56" t="s">
        <v>8</v>
      </c>
      <c r="J8" s="56" t="s">
        <v>35</v>
      </c>
      <c r="K8" s="57"/>
      <c r="L8" s="55"/>
      <c r="M8" s="58" t="s">
        <v>239</v>
      </c>
      <c r="N8" s="57" t="s">
        <v>45</v>
      </c>
    </row>
    <row r="9" spans="1:15" ht="32">
      <c r="A9" s="54">
        <v>3</v>
      </c>
      <c r="B9" s="47" t="s">
        <v>46</v>
      </c>
      <c r="C9" s="59" t="s">
        <v>78</v>
      </c>
      <c r="D9" s="47" t="s">
        <v>84</v>
      </c>
      <c r="E9" s="47" t="s">
        <v>191</v>
      </c>
      <c r="F9" s="48"/>
      <c r="G9" s="47" t="s">
        <v>85</v>
      </c>
      <c r="H9" s="55"/>
      <c r="I9" s="56" t="s">
        <v>8</v>
      </c>
      <c r="J9" s="56" t="s">
        <v>35</v>
      </c>
      <c r="K9" s="57"/>
      <c r="L9" s="55"/>
      <c r="M9" s="58" t="s">
        <v>239</v>
      </c>
      <c r="N9" s="57" t="s">
        <v>45</v>
      </c>
    </row>
  </sheetData>
  <mergeCells count="5">
    <mergeCell ref="D1:L1"/>
    <mergeCell ref="D2:L2"/>
    <mergeCell ref="D3:D4"/>
    <mergeCell ref="F3:F4"/>
    <mergeCell ref="H3:H4"/>
  </mergeCells>
  <conditionalFormatting sqref="I7">
    <cfRule type="expression" dxfId="431" priority="46">
      <formula>I7="Untested"</formula>
    </cfRule>
    <cfRule type="expression" dxfId="430" priority="47">
      <formula>I7="Pass"</formula>
    </cfRule>
    <cfRule type="expression" dxfId="429" priority="48">
      <formula>I7="Fail"</formula>
    </cfRule>
  </conditionalFormatting>
  <conditionalFormatting sqref="J7">
    <cfRule type="expression" dxfId="428" priority="43">
      <formula>J7="Medium"</formula>
    </cfRule>
    <cfRule type="expression" dxfId="427" priority="44">
      <formula>J7="Low"</formula>
    </cfRule>
    <cfRule type="expression" dxfId="426" priority="45">
      <formula>J7="High"</formula>
    </cfRule>
  </conditionalFormatting>
  <conditionalFormatting sqref="I8">
    <cfRule type="expression" dxfId="425" priority="40">
      <formula>I8="Untested"</formula>
    </cfRule>
    <cfRule type="expression" dxfId="424" priority="41">
      <formula>I8="Pass"</formula>
    </cfRule>
    <cfRule type="expression" dxfId="423" priority="42">
      <formula>I8="Fail"</formula>
    </cfRule>
  </conditionalFormatting>
  <conditionalFormatting sqref="J8">
    <cfRule type="expression" dxfId="422" priority="37">
      <formula>J8="Medium"</formula>
    </cfRule>
    <cfRule type="expression" dxfId="421" priority="38">
      <formula>J8="Low"</formula>
    </cfRule>
    <cfRule type="expression" dxfId="420" priority="39">
      <formula>J8="High"</formula>
    </cfRule>
  </conditionalFormatting>
  <conditionalFormatting sqref="I9">
    <cfRule type="expression" dxfId="419" priority="4">
      <formula>I9="Untested"</formula>
    </cfRule>
    <cfRule type="expression" dxfId="418" priority="5">
      <formula>I9="Pass"</formula>
    </cfRule>
    <cfRule type="expression" dxfId="417" priority="6">
      <formula>I9="Fail"</formula>
    </cfRule>
  </conditionalFormatting>
  <conditionalFormatting sqref="J9">
    <cfRule type="expression" dxfId="416" priority="1">
      <formula>J9="Medium"</formula>
    </cfRule>
    <cfRule type="expression" dxfId="415" priority="2">
      <formula>J9="Low"</formula>
    </cfRule>
    <cfRule type="expression" dxfId="414" priority="3">
      <formula>J9="High"</formula>
    </cfRule>
  </conditionalFormatting>
  <dataValidations count="2">
    <dataValidation allowBlank="1" showInputMessage="1" showErrorMessage="1" promptTitle="ket-qua1" sqref="I5 I1:I2" xr:uid="{00000000-0002-0000-0600-000000000000}"/>
    <dataValidation type="list" allowBlank="1" showInputMessage="1" showErrorMessage="1" sqref="J2" xr:uid="{00000000-0002-0000-06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2000000}">
          <x14:formula1>
            <xm:f>Config!$A$1:$A$4</xm:f>
          </x14:formula1>
          <xm:sqref>J5 J10:J1048576</xm:sqref>
        </x14:dataValidation>
        <x14:dataValidation type="list" allowBlank="1" showInputMessage="1" showErrorMessage="1" xr:uid="{00000000-0002-0000-0600-000003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600-000004000000}">
          <x14:formula1>
            <xm:f>'/Users/dungnguyen/Desktop/TestCase/C:\Users\PC Market\Desktop\New folder (4)\Tcs\[Testcase_ManageUser.xlsx]Config'!#REF!</xm:f>
          </x14:formula1>
          <xm:sqref>I7:J9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30.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86</v>
      </c>
      <c r="D1" s="100"/>
      <c r="E1" s="100"/>
      <c r="F1" s="100"/>
      <c r="G1" s="100"/>
      <c r="H1" s="100"/>
      <c r="I1" s="100"/>
      <c r="J1" s="100"/>
      <c r="K1" s="100"/>
      <c r="L1" s="100"/>
      <c r="M1" s="77"/>
      <c r="N1" s="62"/>
      <c r="O1" s="63"/>
    </row>
    <row r="2" spans="1:15" s="52" customFormat="1" ht="29">
      <c r="B2" s="60" t="s">
        <v>7</v>
      </c>
      <c r="C2" s="64"/>
      <c r="D2" s="101"/>
      <c r="E2" s="101"/>
      <c r="F2" s="101"/>
      <c r="G2" s="101"/>
      <c r="H2" s="101"/>
      <c r="I2" s="101"/>
      <c r="J2" s="101"/>
      <c r="K2" s="101"/>
      <c r="L2" s="100"/>
      <c r="M2" s="77"/>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COUNTIF(I7:I72,"Pass")</f>
        <v>8</v>
      </c>
      <c r="C4" s="70"/>
      <c r="D4" s="102"/>
      <c r="E4" s="69">
        <f>COUNTIF(I8:I72,"Fail")</f>
        <v>0</v>
      </c>
      <c r="F4" s="104"/>
      <c r="G4" s="71">
        <f>COUNTIF(I8:I72,"Untested")</f>
        <v>0</v>
      </c>
      <c r="H4" s="106"/>
      <c r="I4" s="65">
        <f>(B4+E4+G4)</f>
        <v>8</v>
      </c>
      <c r="J4" s="72"/>
      <c r="K4" s="65">
        <f>COUNTIF(J8:J72,"High")</f>
        <v>0</v>
      </c>
      <c r="L4" s="65">
        <f>COUNTIF(J7:J72,"Medium")</f>
        <v>8</v>
      </c>
      <c r="M4" s="32">
        <f>COUNTIF(J8:J72,"Low")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32">
      <c r="A7" s="54">
        <v>1</v>
      </c>
      <c r="B7" s="47" t="s">
        <v>44</v>
      </c>
      <c r="C7" s="59" t="s">
        <v>88</v>
      </c>
      <c r="D7" s="47" t="s">
        <v>343</v>
      </c>
      <c r="E7" s="47" t="s">
        <v>355</v>
      </c>
      <c r="F7" s="48"/>
      <c r="G7" s="47" t="s">
        <v>89</v>
      </c>
      <c r="H7" s="55"/>
      <c r="I7" s="56" t="s">
        <v>8</v>
      </c>
      <c r="J7" s="56" t="s">
        <v>35</v>
      </c>
      <c r="K7" s="57"/>
      <c r="L7" s="55"/>
      <c r="M7" s="58" t="s">
        <v>362</v>
      </c>
      <c r="N7" s="57" t="s">
        <v>45</v>
      </c>
    </row>
    <row r="8" spans="1:15" ht="48">
      <c r="A8" s="54">
        <v>2</v>
      </c>
      <c r="B8" s="47" t="s">
        <v>46</v>
      </c>
      <c r="C8" s="59" t="s">
        <v>90</v>
      </c>
      <c r="D8" s="83" t="s">
        <v>356</v>
      </c>
      <c r="E8" s="47" t="s">
        <v>355</v>
      </c>
      <c r="F8" s="48"/>
      <c r="G8" s="47" t="s">
        <v>91</v>
      </c>
      <c r="H8" s="55"/>
      <c r="I8" s="56" t="s">
        <v>8</v>
      </c>
      <c r="J8" s="56" t="s">
        <v>35</v>
      </c>
      <c r="K8" s="57"/>
      <c r="L8" s="55"/>
      <c r="M8" s="58" t="s">
        <v>362</v>
      </c>
      <c r="N8" s="57" t="s">
        <v>45</v>
      </c>
    </row>
    <row r="9" spans="1:15" ht="48">
      <c r="A9" s="54">
        <v>3</v>
      </c>
      <c r="B9" s="47" t="s">
        <v>44</v>
      </c>
      <c r="C9" s="59" t="s">
        <v>92</v>
      </c>
      <c r="D9" s="83" t="s">
        <v>356</v>
      </c>
      <c r="E9" s="47" t="s">
        <v>355</v>
      </c>
      <c r="F9" s="48"/>
      <c r="G9" s="47" t="s">
        <v>99</v>
      </c>
      <c r="H9" s="55"/>
      <c r="I9" s="56" t="s">
        <v>8</v>
      </c>
      <c r="J9" s="56" t="s">
        <v>35</v>
      </c>
      <c r="K9" s="57"/>
      <c r="L9" s="55"/>
      <c r="M9" s="58" t="s">
        <v>362</v>
      </c>
      <c r="N9" s="57" t="s">
        <v>45</v>
      </c>
    </row>
    <row r="10" spans="1:15" ht="48">
      <c r="A10" s="54">
        <v>4</v>
      </c>
      <c r="B10" s="47" t="s">
        <v>44</v>
      </c>
      <c r="C10" s="59" t="s">
        <v>93</v>
      </c>
      <c r="D10" s="83" t="s">
        <v>356</v>
      </c>
      <c r="E10" s="47" t="s">
        <v>355</v>
      </c>
      <c r="F10" s="48"/>
      <c r="G10" s="47" t="s">
        <v>100</v>
      </c>
      <c r="H10" s="55"/>
      <c r="I10" s="56" t="s">
        <v>8</v>
      </c>
      <c r="J10" s="56" t="s">
        <v>35</v>
      </c>
      <c r="K10" s="57"/>
      <c r="L10" s="55"/>
      <c r="M10" s="58" t="s">
        <v>362</v>
      </c>
      <c r="N10" s="57" t="s">
        <v>45</v>
      </c>
    </row>
    <row r="11" spans="1:15" ht="48">
      <c r="A11" s="54">
        <v>5</v>
      </c>
      <c r="B11" s="47" t="s">
        <v>44</v>
      </c>
      <c r="C11" s="59" t="s">
        <v>94</v>
      </c>
      <c r="D11" s="83" t="s">
        <v>356</v>
      </c>
      <c r="E11" s="47" t="s">
        <v>355</v>
      </c>
      <c r="F11" s="48"/>
      <c r="G11" s="47" t="s">
        <v>101</v>
      </c>
      <c r="H11" s="55"/>
      <c r="I11" s="56" t="s">
        <v>8</v>
      </c>
      <c r="J11" s="56" t="s">
        <v>35</v>
      </c>
      <c r="K11" s="57"/>
      <c r="L11" s="55"/>
      <c r="M11" s="58" t="s">
        <v>362</v>
      </c>
      <c r="N11" s="57" t="s">
        <v>45</v>
      </c>
    </row>
    <row r="12" spans="1:15" ht="48">
      <c r="A12" s="54">
        <v>6</v>
      </c>
      <c r="B12" s="47" t="s">
        <v>44</v>
      </c>
      <c r="C12" s="59" t="s">
        <v>95</v>
      </c>
      <c r="D12" s="83" t="s">
        <v>356</v>
      </c>
      <c r="E12" s="47" t="s">
        <v>355</v>
      </c>
      <c r="F12" s="48"/>
      <c r="G12" s="47" t="s">
        <v>102</v>
      </c>
      <c r="H12" s="55"/>
      <c r="I12" s="56" t="s">
        <v>8</v>
      </c>
      <c r="J12" s="56" t="s">
        <v>35</v>
      </c>
      <c r="K12" s="57"/>
      <c r="L12" s="55"/>
      <c r="M12" s="58" t="s">
        <v>362</v>
      </c>
      <c r="N12" s="57" t="s">
        <v>45</v>
      </c>
    </row>
    <row r="13" spans="1:15" ht="48">
      <c r="A13" s="54">
        <v>7</v>
      </c>
      <c r="B13" s="47" t="s">
        <v>46</v>
      </c>
      <c r="C13" s="59" t="s">
        <v>96</v>
      </c>
      <c r="D13" s="83" t="s">
        <v>356</v>
      </c>
      <c r="E13" s="47" t="s">
        <v>355</v>
      </c>
      <c r="F13" s="48" t="s">
        <v>97</v>
      </c>
      <c r="G13" s="47" t="s">
        <v>103</v>
      </c>
      <c r="H13" s="55"/>
      <c r="I13" s="56" t="s">
        <v>8</v>
      </c>
      <c r="J13" s="56" t="s">
        <v>35</v>
      </c>
      <c r="K13" s="57"/>
      <c r="L13" s="55"/>
      <c r="M13" s="58" t="s">
        <v>362</v>
      </c>
      <c r="N13" s="57" t="s">
        <v>45</v>
      </c>
    </row>
    <row r="14" spans="1:15" ht="48">
      <c r="A14" s="54">
        <v>8</v>
      </c>
      <c r="B14" s="47" t="s">
        <v>46</v>
      </c>
      <c r="C14" s="59" t="s">
        <v>98</v>
      </c>
      <c r="D14" s="83" t="s">
        <v>356</v>
      </c>
      <c r="E14" s="47" t="s">
        <v>355</v>
      </c>
      <c r="F14" s="48"/>
      <c r="G14" s="47" t="s">
        <v>104</v>
      </c>
      <c r="H14" s="55"/>
      <c r="I14" s="56" t="s">
        <v>8</v>
      </c>
      <c r="J14" s="56" t="s">
        <v>35</v>
      </c>
      <c r="K14" s="57"/>
      <c r="L14" s="55"/>
      <c r="M14" s="58" t="s">
        <v>362</v>
      </c>
      <c r="N14" s="57" t="s">
        <v>45</v>
      </c>
    </row>
  </sheetData>
  <mergeCells count="5">
    <mergeCell ref="D1:L1"/>
    <mergeCell ref="D2:L2"/>
    <mergeCell ref="D3:D4"/>
    <mergeCell ref="F3:F4"/>
    <mergeCell ref="H3:H4"/>
  </mergeCells>
  <conditionalFormatting sqref="I7">
    <cfRule type="expression" dxfId="413" priority="28">
      <formula>I7="Untested"</formula>
    </cfRule>
    <cfRule type="expression" dxfId="412" priority="29">
      <formula>I7="Pass"</formula>
    </cfRule>
    <cfRule type="expression" dxfId="411" priority="30">
      <formula>I7="Fail"</formula>
    </cfRule>
  </conditionalFormatting>
  <conditionalFormatting sqref="J7">
    <cfRule type="expression" dxfId="410" priority="25">
      <formula>J7="Medium"</formula>
    </cfRule>
    <cfRule type="expression" dxfId="409" priority="26">
      <formula>J7="Low"</formula>
    </cfRule>
    <cfRule type="expression" dxfId="408" priority="27">
      <formula>J7="High"</formula>
    </cfRule>
  </conditionalFormatting>
  <conditionalFormatting sqref="I9:I11">
    <cfRule type="expression" dxfId="407" priority="10">
      <formula>I9="Untested"</formula>
    </cfRule>
    <cfRule type="expression" dxfId="406" priority="11">
      <formula>I9="Pass"</formula>
    </cfRule>
    <cfRule type="expression" dxfId="405" priority="12">
      <formula>I9="Fail"</formula>
    </cfRule>
  </conditionalFormatting>
  <conditionalFormatting sqref="J9:J11">
    <cfRule type="expression" dxfId="404" priority="7">
      <formula>J9="Medium"</formula>
    </cfRule>
    <cfRule type="expression" dxfId="403" priority="8">
      <formula>J9="Low"</formula>
    </cfRule>
    <cfRule type="expression" dxfId="402" priority="9">
      <formula>J9="High"</formula>
    </cfRule>
  </conditionalFormatting>
  <conditionalFormatting sqref="I8">
    <cfRule type="expression" dxfId="401" priority="16">
      <formula>I8="Untested"</formula>
    </cfRule>
    <cfRule type="expression" dxfId="400" priority="17">
      <formula>I8="Pass"</formula>
    </cfRule>
    <cfRule type="expression" dxfId="399" priority="18">
      <formula>I8="Fail"</formula>
    </cfRule>
  </conditionalFormatting>
  <conditionalFormatting sqref="J8">
    <cfRule type="expression" dxfId="398" priority="13">
      <formula>J8="Medium"</formula>
    </cfRule>
    <cfRule type="expression" dxfId="397" priority="14">
      <formula>J8="Low"</formula>
    </cfRule>
    <cfRule type="expression" dxfId="396" priority="15">
      <formula>J8="High"</formula>
    </cfRule>
  </conditionalFormatting>
  <conditionalFormatting sqref="I12:I14">
    <cfRule type="expression" dxfId="395" priority="4">
      <formula>I12="Untested"</formula>
    </cfRule>
    <cfRule type="expression" dxfId="394" priority="5">
      <formula>I12="Pass"</formula>
    </cfRule>
    <cfRule type="expression" dxfId="393" priority="6">
      <formula>I12="Fail"</formula>
    </cfRule>
  </conditionalFormatting>
  <conditionalFormatting sqref="J12:J14">
    <cfRule type="expression" dxfId="392" priority="1">
      <formula>J12="Medium"</formula>
    </cfRule>
    <cfRule type="expression" dxfId="391" priority="2">
      <formula>J12="Low"</formula>
    </cfRule>
    <cfRule type="expression" dxfId="390" priority="3">
      <formula>J12="High"</formula>
    </cfRule>
  </conditionalFormatting>
  <dataValidations count="2">
    <dataValidation type="list" allowBlank="1" showInputMessage="1" showErrorMessage="1" sqref="J2" xr:uid="{00000000-0002-0000-0700-000000000000}">
      <formula1>#REF!</formula1>
    </dataValidation>
    <dataValidation allowBlank="1" showInputMessage="1" showErrorMessage="1" promptTitle="ket-qua1" sqref="I5 I1:I2" xr:uid="{00000000-0002-0000-07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2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700-000003000000}">
          <x14:formula1>
            <xm:f>Config!$A$1:$A$4</xm:f>
          </x14:formula1>
          <xm:sqref>J5 J15:J1048576</xm:sqref>
        </x14:dataValidation>
        <x14:dataValidation type="list" allowBlank="1" showInputMessage="1" showErrorMessage="1" xr:uid="{00000000-0002-0000-0700-000004000000}">
          <x14:formula1>
            <xm:f>'/Users/dungnguyen/Desktop/TestCase/C:\Users\PC Market\Desktop\New folder (4)\Tcs\[Testcase_ManageUser.xlsx]Config'!#REF!</xm:f>
          </x14:formula1>
          <xm:sqref>I7:J14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8"/>
  <sheetViews>
    <sheetView workbookViewId="0"/>
  </sheetViews>
  <sheetFormatPr baseColWidth="10" defaultColWidth="8.83203125" defaultRowHeight="15"/>
  <cols>
    <col min="1" max="1" width="8.83203125" style="53" bestFit="1" customWidth="1"/>
    <col min="2" max="2" width="13.6640625" style="53" bestFit="1" customWidth="1"/>
    <col min="3" max="3" width="35.33203125" style="46" customWidth="1"/>
    <col min="4" max="4" width="43.5" style="53" customWidth="1"/>
    <col min="5" max="5" width="33.5" style="50" customWidth="1"/>
    <col min="6" max="6" width="29.6640625" style="51" customWidth="1"/>
    <col min="7" max="7" width="27.83203125" style="46" customWidth="1"/>
    <col min="8" max="8" width="26.6640625" style="53" bestFit="1" customWidth="1"/>
    <col min="9" max="9" width="27.5" style="53" customWidth="1"/>
    <col min="10" max="10" width="11.6640625" style="53" bestFit="1" customWidth="1"/>
    <col min="11" max="11" width="12.5" style="53" bestFit="1" customWidth="1"/>
    <col min="12" max="12" width="13.5" style="53" bestFit="1" customWidth="1"/>
    <col min="13" max="13" width="10.83203125" style="53" customWidth="1"/>
    <col min="14" max="16384" width="8.83203125" style="53"/>
  </cols>
  <sheetData>
    <row r="1" spans="1:15" s="52" customFormat="1">
      <c r="B1" s="60" t="s">
        <v>6</v>
      </c>
      <c r="C1" s="61" t="s">
        <v>87</v>
      </c>
      <c r="D1" s="100"/>
      <c r="E1" s="100"/>
      <c r="F1" s="100"/>
      <c r="G1" s="100"/>
      <c r="H1" s="100"/>
      <c r="I1" s="100"/>
      <c r="J1" s="100"/>
      <c r="K1" s="100"/>
      <c r="L1" s="100"/>
      <c r="M1" s="77"/>
      <c r="N1" s="62"/>
      <c r="O1" s="63"/>
    </row>
    <row r="2" spans="1:15" s="52" customFormat="1" ht="29">
      <c r="B2" s="60" t="s">
        <v>7</v>
      </c>
      <c r="C2" s="64"/>
      <c r="D2" s="101"/>
      <c r="E2" s="101"/>
      <c r="F2" s="101"/>
      <c r="G2" s="101"/>
      <c r="H2" s="101"/>
      <c r="I2" s="101"/>
      <c r="J2" s="101"/>
      <c r="K2" s="101"/>
      <c r="L2" s="100"/>
      <c r="M2" s="77"/>
      <c r="N2" s="62"/>
      <c r="O2" s="63"/>
    </row>
    <row r="3" spans="1:15" s="52" customFormat="1">
      <c r="B3" s="65" t="s">
        <v>8</v>
      </c>
      <c r="C3" s="66"/>
      <c r="D3" s="102"/>
      <c r="E3" s="65" t="s">
        <v>9</v>
      </c>
      <c r="F3" s="103"/>
      <c r="G3" s="67" t="s">
        <v>18</v>
      </c>
      <c r="H3" s="105"/>
      <c r="I3" s="65" t="s">
        <v>10</v>
      </c>
      <c r="J3" s="68"/>
      <c r="K3" s="65" t="s">
        <v>34</v>
      </c>
      <c r="L3" s="65" t="s">
        <v>35</v>
      </c>
      <c r="M3" s="32" t="s">
        <v>36</v>
      </c>
      <c r="N3" s="65"/>
      <c r="O3" s="63"/>
    </row>
    <row r="4" spans="1:15" s="52" customFormat="1">
      <c r="B4" s="69">
        <f>COUNTIF(I7:I72,"Pass")</f>
        <v>2</v>
      </c>
      <c r="C4" s="70"/>
      <c r="D4" s="102"/>
      <c r="E4" s="69">
        <f>COUNTIF(I8:I72,"Fail")</f>
        <v>0</v>
      </c>
      <c r="F4" s="104"/>
      <c r="G4" s="71">
        <f>COUNTIF(I8:I72,"Untested")</f>
        <v>0</v>
      </c>
      <c r="H4" s="106"/>
      <c r="I4" s="65">
        <f>(B4+E4+G4)</f>
        <v>2</v>
      </c>
      <c r="J4" s="72"/>
      <c r="K4" s="65">
        <f>COUNTIF(J8:J72,"High")</f>
        <v>0</v>
      </c>
      <c r="L4" s="65">
        <f>COUNTIF(J7:J72,"Medium")</f>
        <v>2</v>
      </c>
      <c r="M4" s="32">
        <f>COUNTIF(J8:J72,"Low")</f>
        <v>0</v>
      </c>
      <c r="N4" s="32"/>
      <c r="O4" s="63"/>
    </row>
    <row r="5" spans="1:15">
      <c r="B5" s="43"/>
      <c r="C5" s="44"/>
      <c r="D5" s="43"/>
      <c r="E5" s="49"/>
      <c r="F5" s="49"/>
      <c r="G5" s="44"/>
      <c r="H5" s="43"/>
      <c r="I5" s="43"/>
      <c r="J5" s="43"/>
      <c r="K5" s="43"/>
      <c r="L5" s="45"/>
    </row>
    <row r="6" spans="1:15" ht="16">
      <c r="A6" s="14" t="s">
        <v>11</v>
      </c>
      <c r="B6" s="14" t="s">
        <v>43</v>
      </c>
      <c r="C6" s="41" t="s">
        <v>40</v>
      </c>
      <c r="D6" s="15" t="s">
        <v>41</v>
      </c>
      <c r="E6" s="15" t="s">
        <v>42</v>
      </c>
      <c r="F6" s="14" t="s">
        <v>12</v>
      </c>
      <c r="G6" s="42" t="s">
        <v>13</v>
      </c>
      <c r="H6" s="15" t="s">
        <v>14</v>
      </c>
      <c r="I6" s="15" t="s">
        <v>15</v>
      </c>
      <c r="J6" s="15" t="s">
        <v>33</v>
      </c>
      <c r="K6" s="15" t="s">
        <v>16</v>
      </c>
      <c r="L6" s="15" t="s">
        <v>17</v>
      </c>
      <c r="M6" s="15" t="s">
        <v>37</v>
      </c>
      <c r="N6" s="15" t="s">
        <v>38</v>
      </c>
    </row>
    <row r="7" spans="1:15" ht="32">
      <c r="A7" s="54">
        <v>1</v>
      </c>
      <c r="B7" s="47" t="s">
        <v>44</v>
      </c>
      <c r="C7" s="59" t="s">
        <v>106</v>
      </c>
      <c r="D7" s="47" t="s">
        <v>105</v>
      </c>
      <c r="E7" s="47" t="s">
        <v>191</v>
      </c>
      <c r="F7" s="48"/>
      <c r="G7" s="47" t="s">
        <v>109</v>
      </c>
      <c r="H7" s="55"/>
      <c r="I7" s="56" t="s">
        <v>8</v>
      </c>
      <c r="J7" s="56" t="s">
        <v>35</v>
      </c>
      <c r="K7" s="57"/>
      <c r="L7" s="55"/>
      <c r="M7" s="58" t="s">
        <v>363</v>
      </c>
      <c r="N7" s="57" t="s">
        <v>45</v>
      </c>
    </row>
    <row r="8" spans="1:15" ht="32">
      <c r="A8" s="54">
        <v>2</v>
      </c>
      <c r="B8" s="47" t="s">
        <v>46</v>
      </c>
      <c r="C8" s="59" t="s">
        <v>107</v>
      </c>
      <c r="D8" s="47" t="s">
        <v>108</v>
      </c>
      <c r="E8" s="47" t="s">
        <v>191</v>
      </c>
      <c r="F8" s="48"/>
      <c r="G8" s="47" t="s">
        <v>110</v>
      </c>
      <c r="H8" s="55"/>
      <c r="I8" s="56" t="s">
        <v>8</v>
      </c>
      <c r="J8" s="56" t="s">
        <v>35</v>
      </c>
      <c r="K8" s="57"/>
      <c r="L8" s="55"/>
      <c r="M8" s="58" t="s">
        <v>363</v>
      </c>
      <c r="N8" s="57" t="s">
        <v>45</v>
      </c>
    </row>
  </sheetData>
  <mergeCells count="5">
    <mergeCell ref="D1:L1"/>
    <mergeCell ref="D2:L2"/>
    <mergeCell ref="D3:D4"/>
    <mergeCell ref="F3:F4"/>
    <mergeCell ref="H3:H4"/>
  </mergeCells>
  <conditionalFormatting sqref="I7">
    <cfRule type="expression" dxfId="389" priority="16">
      <formula>I7="Untested"</formula>
    </cfRule>
    <cfRule type="expression" dxfId="388" priority="17">
      <formula>I7="Pass"</formula>
    </cfRule>
    <cfRule type="expression" dxfId="387" priority="18">
      <formula>I7="Fail"</formula>
    </cfRule>
  </conditionalFormatting>
  <conditionalFormatting sqref="J7">
    <cfRule type="expression" dxfId="386" priority="13">
      <formula>J7="Medium"</formula>
    </cfRule>
    <cfRule type="expression" dxfId="385" priority="14">
      <formula>J7="Low"</formula>
    </cfRule>
    <cfRule type="expression" dxfId="384" priority="15">
      <formula>J7="High"</formula>
    </cfRule>
  </conditionalFormatting>
  <conditionalFormatting sqref="I8">
    <cfRule type="expression" dxfId="383" priority="4">
      <formula>I8="Untested"</formula>
    </cfRule>
    <cfRule type="expression" dxfId="382" priority="5">
      <formula>I8="Pass"</formula>
    </cfRule>
    <cfRule type="expression" dxfId="381" priority="6">
      <formula>I8="Fail"</formula>
    </cfRule>
  </conditionalFormatting>
  <conditionalFormatting sqref="J8">
    <cfRule type="expression" dxfId="380" priority="1">
      <formula>J8="Medium"</formula>
    </cfRule>
    <cfRule type="expression" dxfId="379" priority="2">
      <formula>J8="Low"</formula>
    </cfRule>
    <cfRule type="expression" dxfId="378" priority="3">
      <formula>J8="High"</formula>
    </cfRule>
  </conditionalFormatting>
  <dataValidations count="2">
    <dataValidation type="list" allowBlank="1" showInputMessage="1" showErrorMessage="1" sqref="J2" xr:uid="{00000000-0002-0000-0800-000000000000}">
      <formula1>#REF!</formula1>
    </dataValidation>
    <dataValidation allowBlank="1" showInputMessage="1" showErrorMessage="1" promptTitle="ket-qua1" sqref="I5 I1:I2" xr:uid="{00000000-0002-0000-08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2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800-000003000000}">
          <x14:formula1>
            <xm:f>Config!$A$1:$A$4</xm:f>
          </x14:formula1>
          <xm:sqref>J5 J9:J1048576</xm:sqref>
        </x14:dataValidation>
        <x14:dataValidation type="list" allowBlank="1" showInputMessage="1" showErrorMessage="1" xr:uid="{00000000-0002-0000-0800-000004000000}">
          <x14:formula1>
            <xm:f>'/Users/dungnguyen/Desktop/TestCase/C:\Users\PC Market\Desktop\New folder (4)\Tcs\[Testcase_ManageUser.xlsx]Config'!#REF!</xm:f>
          </x14:formula1>
          <xm:sqref>I7:J8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Cover</vt:lpstr>
      <vt:lpstr>Config</vt:lpstr>
      <vt:lpstr>Test_Report</vt:lpstr>
      <vt:lpstr>Edit profile</vt:lpstr>
      <vt:lpstr>Chat with guider</vt:lpstr>
      <vt:lpstr>Book a trip</vt:lpstr>
      <vt:lpstr>Make payment</vt:lpstr>
      <vt:lpstr>Review and rate after trip</vt:lpstr>
      <vt:lpstr>Save favorite post</vt:lpstr>
      <vt:lpstr>Log in</vt:lpstr>
      <vt:lpstr>Log out</vt:lpstr>
      <vt:lpstr>Change password</vt:lpstr>
      <vt:lpstr>Forgot password</vt:lpstr>
      <vt:lpstr>View</vt:lpstr>
      <vt:lpstr>View detail of one post</vt:lpstr>
      <vt:lpstr>View list of post of guider</vt:lpstr>
      <vt:lpstr>View list of post of category</vt:lpstr>
      <vt:lpstr>Manage booking</vt:lpstr>
    </vt:vector>
  </TitlesOfParts>
  <Company>setacinq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tunt</dc:creator>
  <cp:lastModifiedBy>Microsoft Office User</cp:lastModifiedBy>
  <dcterms:created xsi:type="dcterms:W3CDTF">2011-06-29T01:40:00Z</dcterms:created>
  <dcterms:modified xsi:type="dcterms:W3CDTF">2019-12-18T16:24:19Z</dcterms:modified>
</cp:coreProperties>
</file>