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defaultThemeVersion="124226"/>
  <mc:AlternateContent xmlns:mc="http://schemas.openxmlformats.org/markup-compatibility/2006">
    <mc:Choice Requires="x15">
      <x15ac:absPath xmlns:x15ac="http://schemas.microsoft.com/office/spreadsheetml/2010/11/ac" url="/Users/dungnguyen/Desktop/TestCase/"/>
    </mc:Choice>
  </mc:AlternateContent>
  <xr:revisionPtr revIDLastSave="0" documentId="13_ncr:1_{7EC56DDB-884A-C249-8BB5-F8324338092F}" xr6:coauthVersionLast="36" xr6:coauthVersionMax="36" xr10:uidLastSave="{00000000-0000-0000-0000-000000000000}"/>
  <bookViews>
    <workbookView xWindow="0" yWindow="460" windowWidth="28800" windowHeight="16240" tabRatio="975" activeTab="9" xr2:uid="{00000000-000D-0000-FFFF-FFFF00000000}"/>
  </bookViews>
  <sheets>
    <sheet name="Cover" sheetId="1" r:id="rId1"/>
    <sheet name="Config" sheetId="3" state="hidden" r:id="rId2"/>
    <sheet name="Test_Report" sheetId="15" r:id="rId3"/>
    <sheet name="Sign up a traveler account" sheetId="51" r:id="rId4"/>
    <sheet name="Sign up a guider account" sheetId="50" r:id="rId5"/>
    <sheet name="Search" sheetId="52" r:id="rId6"/>
    <sheet name="View" sheetId="53" r:id="rId7"/>
    <sheet name="View detail of one post" sheetId="54" r:id="rId8"/>
    <sheet name="View list of post of guider" sheetId="55" r:id="rId9"/>
    <sheet name="View list of post of category" sheetId="56" r:id="rId10"/>
  </sheets>
  <externalReferences>
    <externalReference r:id="rId11"/>
    <externalReference r:id="rId12"/>
    <externalReference r:id="rId13"/>
    <externalReference r:id="rId14"/>
    <externalReference r:id="rId15"/>
    <externalReference r:id="rId16"/>
  </externalReferences>
  <definedNames>
    <definedName name="_xlnm._FilterDatabase" localSheetId="5" hidden="1">Search!$B$6:$B$14</definedName>
    <definedName name="_xlnm._FilterDatabase" localSheetId="4" hidden="1">'Sign up a guider account'!$B$6:$B$7</definedName>
    <definedName name="_xlnm._FilterDatabase" localSheetId="3" hidden="1">'Sign up a traveler account'!$B$6:$B$7</definedName>
    <definedName name="_xlnm._FilterDatabase" localSheetId="6" hidden="1">View!$B$6:$B$14</definedName>
  </definedNames>
  <calcPr calcId="181029"/>
</workbook>
</file>

<file path=xl/calcChain.xml><?xml version="1.0" encoding="utf-8"?>
<calcChain xmlns="http://schemas.openxmlformats.org/spreadsheetml/2006/main">
  <c r="F10" i="15" l="1"/>
  <c r="D12" i="15"/>
  <c r="D8" i="15"/>
  <c r="C12" i="15"/>
  <c r="C11" i="15"/>
  <c r="C10" i="15"/>
  <c r="C9" i="15"/>
  <c r="C8" i="15"/>
  <c r="M4" i="56"/>
  <c r="L4" i="56"/>
  <c r="K4" i="56"/>
  <c r="G4" i="56"/>
  <c r="F12" i="15" s="1"/>
  <c r="E4" i="56"/>
  <c r="E12" i="15" s="1"/>
  <c r="B4" i="56"/>
  <c r="M4" i="55"/>
  <c r="L4" i="55"/>
  <c r="K4" i="55"/>
  <c r="G4" i="55"/>
  <c r="F11" i="15" s="1"/>
  <c r="E4" i="55"/>
  <c r="E11" i="15" s="1"/>
  <c r="B4" i="55"/>
  <c r="M4" i="54"/>
  <c r="L4" i="54"/>
  <c r="K4" i="54"/>
  <c r="G4" i="54"/>
  <c r="E4" i="54"/>
  <c r="E10" i="15" s="1"/>
  <c r="B4" i="54"/>
  <c r="I4" i="54" s="1"/>
  <c r="G10" i="15" s="1"/>
  <c r="M4" i="53"/>
  <c r="L4" i="53"/>
  <c r="K4" i="53"/>
  <c r="I4" i="53"/>
  <c r="G9" i="15" s="1"/>
  <c r="G4" i="53"/>
  <c r="F9" i="15" s="1"/>
  <c r="E4" i="53"/>
  <c r="E9" i="15" s="1"/>
  <c r="B4" i="53"/>
  <c r="D9" i="15" s="1"/>
  <c r="M4" i="52"/>
  <c r="L4" i="52"/>
  <c r="K4" i="52"/>
  <c r="G4" i="52"/>
  <c r="F8" i="15" s="1"/>
  <c r="E4" i="52"/>
  <c r="E8" i="15" s="1"/>
  <c r="B4" i="52"/>
  <c r="I4" i="56" l="1"/>
  <c r="G12" i="15" s="1"/>
  <c r="D10" i="15"/>
  <c r="I4" i="52"/>
  <c r="G8" i="15" s="1"/>
  <c r="I4" i="55"/>
  <c r="G11" i="15" s="1"/>
  <c r="D11" i="15"/>
  <c r="B4" i="51"/>
  <c r="L4" i="51" l="1"/>
  <c r="L4" i="50"/>
  <c r="B4" i="50"/>
  <c r="C7" i="15" l="1"/>
  <c r="M4" i="51"/>
  <c r="K4" i="51"/>
  <c r="G4" i="51"/>
  <c r="F6" i="15" s="1"/>
  <c r="E4" i="51"/>
  <c r="E6" i="15" s="1"/>
  <c r="I4" i="51" l="1"/>
  <c r="G6" i="15" s="1"/>
  <c r="D6" i="15"/>
  <c r="D13" i="15" s="1"/>
  <c r="M4" i="50"/>
  <c r="K4" i="50"/>
  <c r="G4" i="50"/>
  <c r="F7" i="15" s="1"/>
  <c r="F13" i="15" s="1"/>
  <c r="E4" i="50"/>
  <c r="E7" i="15" s="1"/>
  <c r="E13" i="15" s="1"/>
  <c r="D7" i="15"/>
  <c r="I4" i="50" l="1"/>
  <c r="G7" i="15" s="1"/>
  <c r="G13" i="15" s="1"/>
  <c r="D2" i="15" l="1"/>
  <c r="D3" i="15"/>
</calcChain>
</file>

<file path=xl/sharedStrings.xml><?xml version="1.0" encoding="utf-8"?>
<sst xmlns="http://schemas.openxmlformats.org/spreadsheetml/2006/main" count="882" uniqueCount="210">
  <si>
    <t>Revision History</t>
    <phoneticPr fontId="0"/>
  </si>
  <si>
    <t>Date</t>
  </si>
  <si>
    <t>Version</t>
  </si>
  <si>
    <t>Description</t>
  </si>
  <si>
    <t>Creater</t>
  </si>
  <si>
    <t>Add</t>
  </si>
  <si>
    <t>Module Code</t>
  </si>
  <si>
    <t>Test Requirement</t>
  </si>
  <si>
    <t>Pass</t>
  </si>
  <si>
    <t>Fail</t>
  </si>
  <si>
    <t>Number of test case</t>
  </si>
  <si>
    <t>No</t>
  </si>
  <si>
    <t>TestData</t>
  </si>
  <si>
    <t>Expected Results</t>
  </si>
  <si>
    <t>Actual Results</t>
  </si>
  <si>
    <t>Result</t>
  </si>
  <si>
    <t>Note</t>
  </si>
  <si>
    <t>Img</t>
  </si>
  <si>
    <t>Untested</t>
  </si>
  <si>
    <t xml:space="preserve">Test Report </t>
  </si>
  <si>
    <t>Project Name</t>
  </si>
  <si>
    <t>Creator</t>
  </si>
  <si>
    <t>Project Code</t>
  </si>
  <si>
    <t>Reviewer/Approver</t>
  </si>
  <si>
    <t>Document Code</t>
  </si>
  <si>
    <t>Issue Date</t>
  </si>
  <si>
    <t>Notes</t>
  </si>
  <si>
    <t>Module code</t>
  </si>
  <si>
    <t>Number of  test cases</t>
  </si>
  <si>
    <t xml:space="preserve">Tổng </t>
  </si>
  <si>
    <t>Test coverage</t>
  </si>
  <si>
    <t>%</t>
  </si>
  <si>
    <t>Test successful coverage</t>
  </si>
  <si>
    <t>Priority</t>
  </si>
  <si>
    <t>High</t>
  </si>
  <si>
    <t>Medium</t>
  </si>
  <si>
    <t>Low</t>
  </si>
  <si>
    <t>Date1</t>
  </si>
  <si>
    <t>Tester1</t>
  </si>
  <si>
    <t>Fix</t>
  </si>
  <si>
    <t>Test case description</t>
  </si>
  <si>
    <t>Steps</t>
  </si>
  <si>
    <t>Pre-condition</t>
  </si>
  <si>
    <t>Test Type</t>
  </si>
  <si>
    <t>UI test</t>
  </si>
  <si>
    <t>Sign up an traveler account</t>
  </si>
  <si>
    <t>DangNG</t>
  </si>
  <si>
    <t>1. User open web
2. Click on button [Sign up]</t>
  </si>
  <si>
    <t>2. form register display at the midle of screen</t>
  </si>
  <si>
    <t>2. Checkbox [Traveler, Guider] display at the bottom of form register</t>
  </si>
  <si>
    <t>Check display form register on Home Page</t>
  </si>
  <si>
    <t>Check display checkbox [Traveler, Guider] on form register</t>
  </si>
  <si>
    <t>Check display textbox [Username] on form register</t>
  </si>
  <si>
    <t>2. Textbox [Username] dis play under checkbox [Traveler, Guider]</t>
  </si>
  <si>
    <t>Check display textbox [Password] on form register</t>
  </si>
  <si>
    <t>Check display textbox [Repassword] on form register</t>
  </si>
  <si>
    <t>Check display textbox [Email] on form register</t>
  </si>
  <si>
    <t>2. Textbox [Password] display under textbox [Username]</t>
  </si>
  <si>
    <t>2. Textbox [Repassword] display under textbox [Password]</t>
  </si>
  <si>
    <t>Check display button [Join Withlocals]</t>
  </si>
  <si>
    <t>2. Textbox [Email] display under textbox [Repassword]</t>
  </si>
  <si>
    <t>2. Button [Join Withlocals] display under textbox [Email]</t>
  </si>
  <si>
    <t>Check display label [I already have an account . Log in]</t>
  </si>
  <si>
    <t>2. Label  [I already have an account. Log in] display under button [Join Withlocals]</t>
  </si>
  <si>
    <t>3. Display [Username is empty, input your user name] under textbox [User name]</t>
  </si>
  <si>
    <t>Check display when textbox [User name] is empty</t>
  </si>
  <si>
    <t>Check display when textbox [Password] is empty</t>
  </si>
  <si>
    <t>Check display when textbox [Email] is empty</t>
  </si>
  <si>
    <t>3. Display [Password consists of 8 character or more] under textbox [Password]</t>
  </si>
  <si>
    <t>3. Display [Email example like googleemail@gmail.com ] under textbox [Email]</t>
  </si>
  <si>
    <t>Check display textbox [User name] when the username already exists</t>
  </si>
  <si>
    <t>Check display textbox [Re-password] when the re-password is empty or not the same as a password</t>
  </si>
  <si>
    <t>3. Display [This account name already existed ] under textbox [Username]</t>
  </si>
  <si>
    <t>3. Display [Re-password is not the same as a password] under textbox [Re-password]</t>
  </si>
  <si>
    <t>Function test</t>
  </si>
  <si>
    <t>Check display when sign up success</t>
  </si>
  <si>
    <t>Check display when user have account and click on text [log in] next to label [I already have an account .]</t>
  </si>
  <si>
    <t>3. Log in website display Home Page</t>
  </si>
  <si>
    <t>3. Display form login and form register hide</t>
  </si>
  <si>
    <t>1. User open web
2. Click on button [Sign up]                                   3. Click on checkbox [Guider]
4. Click on button [Join Withlocals]</t>
  </si>
  <si>
    <t>1. User open web
2. Click on button [Sign up]                                   3. Click on checkbox [Traveler]
4. Click on button [Join Withlocals]</t>
  </si>
  <si>
    <t>Sign up a guider account</t>
  </si>
  <si>
    <t>Sign up a traveler account</t>
  </si>
  <si>
    <t>Search</t>
  </si>
  <si>
    <t>Check layout of search bar</t>
  </si>
  <si>
    <t>1.Open web</t>
  </si>
  <si>
    <t>1. Input area and button search as the design in SRS
2. Color, position, size is same as the design in SRS.</t>
  </si>
  <si>
    <t>28/10/2019</t>
  </si>
  <si>
    <t>Check layout of result screen</t>
  </si>
  <si>
    <t>1.Open web
2. Insert search key into search bar
3. Click on "Search" button</t>
  </si>
  <si>
    <t>1. Redirect to search result screen.
2. Color, position, size is same as the design in SRS.</t>
  </si>
  <si>
    <t>Search Guider name</t>
  </si>
  <si>
    <t>1. Open web
2. Click on search icon on the side of the search bar
3. Choose Guider
4. Input Guider key word into the search bar.
5. Click on "Search" button</t>
  </si>
  <si>
    <t>Search for ''He"</t>
  </si>
  <si>
    <t>1. Redirect to search result screen
2. A list of guider name is listed below.</t>
  </si>
  <si>
    <t>Search Post  by location name</t>
  </si>
  <si>
    <t>1. Open web
2. Click on search icon on the side of the search bar
3. Choose Location
4. Input Location key word name into the search bar.
5. Click on "Search" button</t>
  </si>
  <si>
    <t>Search for ''Ha</t>
  </si>
  <si>
    <t>1. Redirect to search result screen
2. A list of post related to Ha location is listed below.</t>
  </si>
  <si>
    <t>Search Post  by location name with key word is null</t>
  </si>
  <si>
    <t>1. Open web
2. Click on search icon on the side of the search bar
3. Choose Location
4. Click on "Search" button</t>
  </si>
  <si>
    <t>Search for ''"</t>
  </si>
  <si>
    <t>1. Redirect to search result screen
2. A message "Nothing is found" is shown to user.</t>
  </si>
  <si>
    <t>Search Guider name with key word is null</t>
  </si>
  <si>
    <t>1. Open web
2. Click on search icon on the side of the search bar
3. Choose Guider
4. Click on "Search" button</t>
  </si>
  <si>
    <t>Check layout of all post by one  category screen</t>
  </si>
  <si>
    <t xml:space="preserve">1. Open web
2. Go to home page
3. Click on Food tour category under The category </t>
  </si>
  <si>
    <t>1. Redirect to all  post of category screen
2. Color, position, size is same as the design in SRS.</t>
  </si>
  <si>
    <t>Check fucntion when user click on a category</t>
  </si>
  <si>
    <t>1. Redirect to all  post of category Food tour.
2. The list of post realted to food tour is listed below.</t>
  </si>
  <si>
    <t>View</t>
  </si>
  <si>
    <t>Check layout of Home page</t>
  </si>
  <si>
    <t>1. Redirect to home page of the web
2. Homepage is shown including: navigation bar, the background slide imge, search bar, the category, top post, top guide rby rate, top guider by contribute
2. Color, position, size is same as the design in SRS.</t>
  </si>
  <si>
    <t>Check function when user click on a guider</t>
  </si>
  <si>
    <t>1.Open web
3. Click on a guider profile</t>
  </si>
  <si>
    <t>1.Redirect to guider detail screen
2. The page is shown with all information of the guider. Including infor and list of guider post</t>
  </si>
  <si>
    <t>Check function when user click on a Post</t>
  </si>
  <si>
    <t>1.Open web
3. Click on a post</t>
  </si>
  <si>
    <t>1.Redirect to post detail screen
2. The page is shown with all information of the post.</t>
  </si>
  <si>
    <t>Check display of nav bar</t>
  </si>
  <si>
    <t>1. nav bar is shown with a search bar, Booking button, message button, guider profile</t>
  </si>
  <si>
    <t>Check function when user click on guider profile icon</t>
  </si>
  <si>
    <t>1. Open web
2. Click on profile guider icon</t>
  </si>
  <si>
    <t>1. A drop down show up including : Edit profile button, Add post button, Manage post button, Change password button, Log out button.</t>
  </si>
  <si>
    <t>Check display of  background image slide</t>
  </si>
  <si>
    <t>1.the slide changes image after each 5 seconds.
In the center of the slide it has a search bar.</t>
  </si>
  <si>
    <t>Check display of  category</t>
  </si>
  <si>
    <t>1.All the category of the web is shown in a format of a slide.</t>
  </si>
  <si>
    <t>Check display of  Top post</t>
  </si>
  <si>
    <t>1.6 highest  rating post will be shown here.</t>
  </si>
  <si>
    <t>Check display of  Top guider by rate</t>
  </si>
  <si>
    <t>1.6 highest  rating guider will be shown here.</t>
  </si>
  <si>
    <t>Check display of  Top guider by contribute</t>
  </si>
  <si>
    <t>1.6 highest  contributing point guider will be shown here.</t>
  </si>
  <si>
    <t>Check display of  Post detail</t>
  </si>
  <si>
    <t>1.All post information is displayed.
2. All post is from the same guider will be shown below.</t>
  </si>
  <si>
    <t>View detail of one post</t>
  </si>
  <si>
    <t>Check diplay of box shadow left</t>
  </si>
  <si>
    <t>1. User open web
2. Click on post</t>
  </si>
  <si>
    <t xml:space="preserve">1. Redirect to Post Page             2. Display box shadow left with information of guider                                       </t>
  </si>
  <si>
    <t>29-10-2019</t>
  </si>
  <si>
    <t>Check display name of guider</t>
  </si>
  <si>
    <t xml:space="preserve">1. Redirect to Post Page             2. Display name of guider                                     </t>
  </si>
  <si>
    <t xml:space="preserve">Check display star of review </t>
  </si>
  <si>
    <t xml:space="preserve">1. Redirect to Post Page             2. Display star of review                                      </t>
  </si>
  <si>
    <t>Check display location of guider</t>
  </si>
  <si>
    <t xml:space="preserve">1. Redirect to Post Page             2. Display location of guider                                     </t>
  </si>
  <si>
    <t>Check display guider passions</t>
  </si>
  <si>
    <t xml:space="preserve">1. Redirect to Post Page             2. Display guider passions                                      </t>
  </si>
  <si>
    <t>Check display verified</t>
  </si>
  <si>
    <t xml:space="preserve">1. Redirect to Post Page             2. Display verified                                     </t>
  </si>
  <si>
    <t>Check display button "Come and join me"</t>
  </si>
  <si>
    <t xml:space="preserve">1. Redirect to Post Page             2. Display button "Come and join me"                                     </t>
  </si>
  <si>
    <t xml:space="preserve">Check display name of post </t>
  </si>
  <si>
    <t>1. Redirect to Post Page            2. Display name of each post</t>
  </si>
  <si>
    <t>Check display description of  post</t>
  </si>
  <si>
    <t>1. Redirect to Post Page            2. Display description of each post</t>
  </si>
  <si>
    <t xml:space="preserve">Check display meeting location, type of trip, time, information trip </t>
  </si>
  <si>
    <t xml:space="preserve">1. Redirect to Post Page             2. Display meeting location, type of trip, time, information trip                                       </t>
  </si>
  <si>
    <t>Check display video of each post</t>
  </si>
  <si>
    <t>1. Redirect to Post Page            2. Display video on post</t>
  </si>
  <si>
    <t>Check display review of post</t>
  </si>
  <si>
    <t xml:space="preserve">1. Redirect to Post Page             2. Display all review of that post and star view                                </t>
  </si>
  <si>
    <t>Check display icon heart</t>
  </si>
  <si>
    <t xml:space="preserve">1. Redirect to Post Page             2. Display icon heart behind video of post                             </t>
  </si>
  <si>
    <t>Check function when click on button "Come and join me"</t>
  </si>
  <si>
    <t>1. User open web
2. Click on post                                                                             3. Click on button "Come and join me"</t>
  </si>
  <si>
    <t xml:space="preserve">1. Redirect to Post Page             2. Redirect to Chat Page and chat with that guider                        </t>
  </si>
  <si>
    <t>Check function when click on icon Heart</t>
  </si>
  <si>
    <t>1. User open web
2. Click on post                                                                             3. Click on icon Heart</t>
  </si>
  <si>
    <t xml:space="preserve">1. Redirect to Post Page             2. Save the post to Favorite Post                           </t>
  </si>
  <si>
    <t>View list of post of guider</t>
  </si>
  <si>
    <t>Check diplay of layout Guider page</t>
  </si>
  <si>
    <t>1. User open web
2. Click on Guider</t>
  </si>
  <si>
    <t>1. Redirect to Guider Page            2. Display layout of guider page                                                       3. Post display in horizontal rows each row has 2 Post</t>
  </si>
  <si>
    <t>Check display text "Book one of my offers in Ha Noi"</t>
  </si>
  <si>
    <t>1. Redirect to Guider Page            2. Display text "Book one of my offers in Ha Noi"</t>
  </si>
  <si>
    <t xml:space="preserve">Check display image of each post </t>
  </si>
  <si>
    <t xml:space="preserve">1. Redirect to Guider Page            2.  Display image of earch post </t>
  </si>
  <si>
    <t>1. Redirect to Guider Page            2. Display name of each post</t>
  </si>
  <si>
    <t>Check display text of fee, time of trip, type of trip on each post</t>
  </si>
  <si>
    <t>1. Redirect to Guider Page            2. Display text of fee, time of trip, type of trip on each post</t>
  </si>
  <si>
    <t>Check display star of review on each post</t>
  </si>
  <si>
    <t>1. Redirect to Guider Page            2. Display star of review on each post</t>
  </si>
  <si>
    <t>Check display form layout of each post</t>
  </si>
  <si>
    <t>1. Redirect to Guider Page            2. Display layout type is corect</t>
  </si>
  <si>
    <t>View list of post of one category</t>
  </si>
  <si>
    <t>Check diplay of layout Category page</t>
  </si>
  <si>
    <t>1. User open web
2. Click on Category</t>
  </si>
  <si>
    <t>1. Redirect to Category Page            2. Display layout of guider page                                                       3. Post display in horizontal rows each row has 2 Post</t>
  </si>
  <si>
    <t>Check display text "All trips about Bike"</t>
  </si>
  <si>
    <t>1. Redirect to Category Page            2. Display text "All trips about Bike"</t>
  </si>
  <si>
    <t xml:space="preserve">1. Redirect to Category Page            2.  Display image of each post </t>
  </si>
  <si>
    <t>1. Redirect to Category Page            2. Display name of each post</t>
  </si>
  <si>
    <t>Check display description of each post</t>
  </si>
  <si>
    <t>1. Redirect to Category Page            2. Display description of each post</t>
  </si>
  <si>
    <t>1. Redirect to Category Page            2. Display star of review on each post</t>
  </si>
  <si>
    <t>Check display Price of trip on each post</t>
  </si>
  <si>
    <t>1. Redirect to Category Page            2. Display Price of trip on each post</t>
  </si>
  <si>
    <t>Check display Meeting location on each post</t>
  </si>
  <si>
    <t>1. Redirect to Category Page            2. Display Meeting location on each post</t>
  </si>
  <si>
    <t>1. Redirect to Category Page            2. Display video on each post</t>
  </si>
  <si>
    <t>Check display button "Watch my post" on each post</t>
  </si>
  <si>
    <t>1. Redirect to Category Page            2. Display button "Watch my post" on each post</t>
  </si>
  <si>
    <t>DungND</t>
  </si>
  <si>
    <t>Travel With Locals</t>
  </si>
  <si>
    <t>TWL</t>
  </si>
  <si>
    <t>25/10/2019</t>
  </si>
  <si>
    <t>25/11/2019</t>
  </si>
  <si>
    <t>06-10-2019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</si>
</sst>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
    <numFmt numFmtId="166" formatCode="d\-mmm\-yy;@"/>
  </numFmts>
  <fonts count="24">
    <font>
      <sz val="11"/>
      <color theme="1"/>
      <name val="Calibri"/>
      <family val="2"/>
      <scheme val="minor"/>
    </font>
    <font>
      <b/>
      <sz val="11"/>
      <color theme="0"/>
      <name val="Calibri"/>
      <family val="2"/>
      <scheme val="minor"/>
    </font>
    <font>
      <sz val="10"/>
      <name val="Arial"/>
      <family val="2"/>
    </font>
    <font>
      <b/>
      <sz val="11"/>
      <name val="Times New Roman"/>
      <family val="1"/>
    </font>
    <font>
      <sz val="11"/>
      <color indexed="12"/>
      <name val="Times New Roman"/>
      <family val="1"/>
    </font>
    <font>
      <b/>
      <sz val="14"/>
      <name val="Times New Roman"/>
      <family val="1"/>
    </font>
    <font>
      <sz val="11"/>
      <name val="Times New Roman"/>
      <family val="1"/>
    </font>
    <font>
      <b/>
      <sz val="11"/>
      <color theme="0"/>
      <name val="Times New Roman"/>
      <family val="1"/>
    </font>
    <font>
      <sz val="11"/>
      <name val="ＭＳ Ｐゴシック"/>
      <family val="2"/>
      <charset val="128"/>
    </font>
    <font>
      <b/>
      <sz val="10"/>
      <name val="Tahoma"/>
      <family val="2"/>
    </font>
    <font>
      <sz val="10"/>
      <name val="Tahoma"/>
      <family val="2"/>
    </font>
    <font>
      <b/>
      <sz val="11"/>
      <color theme="1"/>
      <name val="Calibri"/>
      <family val="2"/>
      <scheme val="minor"/>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9"/>
      <name val="Tahoma"/>
      <family val="2"/>
    </font>
    <font>
      <u/>
      <sz val="11"/>
      <color theme="10"/>
      <name val="Calibri"/>
      <family val="2"/>
    </font>
    <font>
      <b/>
      <sz val="10"/>
      <color rgb="FF0000FF"/>
      <name val="Tahoma"/>
      <family val="2"/>
    </font>
    <font>
      <sz val="10"/>
      <color indexed="8"/>
      <name val="Calibri"/>
      <family val="2"/>
      <scheme val="minor"/>
    </font>
    <font>
      <b/>
      <sz val="10"/>
      <color indexed="8"/>
      <name val="Tahoma"/>
      <family val="2"/>
    </font>
    <font>
      <sz val="10"/>
      <color indexed="8"/>
      <name val="Tahoma"/>
      <family val="2"/>
    </font>
    <font>
      <sz val="11"/>
      <color theme="1"/>
      <name val="Calibri"/>
      <family val="2"/>
    </font>
    <font>
      <sz val="11"/>
      <name val="Calibri"/>
      <family val="2"/>
    </font>
  </fonts>
  <fills count="6">
    <fill>
      <patternFill patternType="none"/>
    </fill>
    <fill>
      <patternFill patternType="gray125"/>
    </fill>
    <fill>
      <patternFill patternType="solid">
        <fgColor theme="6" tint="-0.499984740745262"/>
        <bgColor indexed="64"/>
      </patternFill>
    </fill>
    <fill>
      <patternFill patternType="solid">
        <fgColor indexed="9"/>
        <bgColor indexed="26"/>
      </patternFill>
    </fill>
    <fill>
      <patternFill patternType="solid">
        <fgColor theme="0"/>
        <bgColor indexed="64"/>
      </patternFill>
    </fill>
    <fill>
      <patternFill patternType="solid">
        <fgColor indexed="18"/>
        <bgColor indexed="32"/>
      </patternFill>
    </fill>
  </fills>
  <borders count="20">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style="thin">
        <color auto="1"/>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diagonal/>
    </border>
    <border>
      <left style="thin">
        <color indexed="8"/>
      </left>
      <right/>
      <top style="thin">
        <color indexed="8"/>
      </top>
      <bottom/>
      <diagonal/>
    </border>
    <border>
      <left style="thin">
        <color indexed="8"/>
      </left>
      <right style="hair">
        <color indexed="8"/>
      </right>
      <top style="hair">
        <color indexed="8"/>
      </top>
      <bottom/>
      <diagonal/>
    </border>
  </borders>
  <cellStyleXfs count="5">
    <xf numFmtId="0" fontId="0" fillId="0" borderId="0"/>
    <xf numFmtId="0" fontId="2" fillId="0" borderId="0"/>
    <xf numFmtId="0" fontId="8" fillId="0" borderId="0"/>
    <xf numFmtId="0" fontId="8" fillId="0" borderId="0"/>
    <xf numFmtId="0" fontId="17" fillId="0" borderId="0" applyNumberFormat="0" applyFill="0" applyBorder="0" applyAlignment="0" applyProtection="0">
      <alignment vertical="top"/>
      <protection locked="0"/>
    </xf>
  </cellStyleXfs>
  <cellXfs count="102">
    <xf numFmtId="0" fontId="0" fillId="0" borderId="0" xfId="0"/>
    <xf numFmtId="164" fontId="3" fillId="0" borderId="0" xfId="1" applyNumberFormat="1" applyFont="1" applyFill="1"/>
    <xf numFmtId="0" fontId="4" fillId="0" borderId="0" xfId="1" applyFont="1" applyFill="1" applyAlignment="1">
      <alignment horizontal="center"/>
    </xf>
    <xf numFmtId="164" fontId="5" fillId="0" borderId="0" xfId="1" applyNumberFormat="1" applyFont="1" applyFill="1" applyAlignment="1">
      <alignment horizontal="center"/>
    </xf>
    <xf numFmtId="164" fontId="6" fillId="0" borderId="0" xfId="1" applyNumberFormat="1" applyFont="1"/>
    <xf numFmtId="0" fontId="6" fillId="0" borderId="0" xfId="1" applyFont="1" applyAlignment="1">
      <alignment horizontal="center"/>
    </xf>
    <xf numFmtId="0" fontId="6" fillId="0" borderId="0" xfId="1" applyFont="1"/>
    <xf numFmtId="164" fontId="7" fillId="2" borderId="1" xfId="1" applyNumberFormat="1" applyFont="1" applyFill="1" applyBorder="1" applyAlignment="1">
      <alignment horizontal="center"/>
    </xf>
    <xf numFmtId="0" fontId="7" fillId="2" borderId="1" xfId="1" applyFont="1" applyFill="1" applyBorder="1" applyAlignment="1">
      <alignment horizontal="center"/>
    </xf>
    <xf numFmtId="164" fontId="6" fillId="0" borderId="1" xfId="1" applyNumberFormat="1" applyFont="1" applyBorder="1" applyAlignment="1">
      <alignment horizontal="center"/>
    </xf>
    <xf numFmtId="165" fontId="6" fillId="0" borderId="1" xfId="1" applyNumberFormat="1" applyFont="1" applyBorder="1" applyAlignment="1">
      <alignment horizontal="center"/>
    </xf>
    <xf numFmtId="0" fontId="6" fillId="0" borderId="1" xfId="1" applyFont="1" applyBorder="1" applyAlignment="1">
      <alignment horizontal="center" wrapText="1"/>
    </xf>
    <xf numFmtId="0" fontId="6" fillId="0" borderId="1" xfId="1" applyFont="1" applyBorder="1" applyAlignment="1">
      <alignment horizontal="center"/>
    </xf>
    <xf numFmtId="0" fontId="6" fillId="0" borderId="1" xfId="1" applyFont="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0" xfId="0" applyFill="1"/>
    <xf numFmtId="0" fontId="10" fillId="3" borderId="0" xfId="0" applyFont="1" applyFill="1"/>
    <xf numFmtId="0" fontId="9" fillId="3" borderId="0" xfId="3" applyFont="1" applyFill="1" applyBorder="1"/>
    <xf numFmtId="0" fontId="10" fillId="3" borderId="0" xfId="3" applyFont="1" applyFill="1" applyBorder="1"/>
    <xf numFmtId="166" fontId="10" fillId="3" borderId="0" xfId="3" applyNumberFormat="1" applyFont="1" applyFill="1" applyBorder="1"/>
    <xf numFmtId="0" fontId="13" fillId="3" borderId="2" xfId="0" applyFont="1" applyFill="1" applyBorder="1" applyAlignment="1">
      <alignment horizontal="left" vertical="center"/>
    </xf>
    <xf numFmtId="0" fontId="10" fillId="0" borderId="4" xfId="0" applyFont="1" applyBorder="1" applyAlignment="1">
      <alignment wrapText="1"/>
    </xf>
    <xf numFmtId="0" fontId="13" fillId="3" borderId="2" xfId="0" applyFont="1" applyFill="1" applyBorder="1" applyAlignment="1">
      <alignment vertical="center"/>
    </xf>
    <xf numFmtId="14" fontId="10" fillId="3" borderId="4" xfId="0" applyNumberFormat="1" applyFont="1" applyFill="1" applyBorder="1" applyAlignment="1">
      <alignment horizontal="left" vertical="top" wrapText="1"/>
    </xf>
    <xf numFmtId="0" fontId="13" fillId="3" borderId="0" xfId="0" applyFont="1" applyFill="1"/>
    <xf numFmtId="0" fontId="15" fillId="5" borderId="10" xfId="0" applyNumberFormat="1" applyFont="1" applyFill="1" applyBorder="1" applyAlignment="1">
      <alignment horizontal="center"/>
    </xf>
    <xf numFmtId="0" fontId="15" fillId="5" borderId="10" xfId="0" applyNumberFormat="1" applyFont="1" applyFill="1" applyBorder="1" applyAlignment="1">
      <alignment horizontal="center" wrapText="1"/>
    </xf>
    <xf numFmtId="0" fontId="15" fillId="5" borderId="11" xfId="0" applyNumberFormat="1" applyFont="1" applyFill="1" applyBorder="1" applyAlignment="1">
      <alignment horizontal="center" wrapText="1"/>
    </xf>
    <xf numFmtId="0" fontId="15" fillId="5" borderId="12" xfId="0" applyFont="1" applyFill="1" applyBorder="1"/>
    <xf numFmtId="0" fontId="16" fillId="5" borderId="12" xfId="0" applyFont="1" applyFill="1" applyBorder="1" applyAlignment="1">
      <alignment horizontal="center"/>
    </xf>
    <xf numFmtId="0" fontId="16" fillId="5" borderId="13" xfId="0" applyFont="1" applyFill="1" applyBorder="1" applyAlignment="1">
      <alignment horizontal="center"/>
    </xf>
    <xf numFmtId="0" fontId="11" fillId="0" borderId="2" xfId="0" applyFont="1" applyBorder="1" applyAlignment="1">
      <alignment horizontal="center"/>
    </xf>
    <xf numFmtId="0" fontId="0" fillId="0" borderId="0" xfId="0" applyBorder="1" applyAlignment="1">
      <alignment vertical="top" wrapText="1"/>
    </xf>
    <xf numFmtId="0" fontId="12" fillId="3" borderId="0" xfId="3" applyFont="1" applyFill="1" applyBorder="1" applyAlignment="1"/>
    <xf numFmtId="0" fontId="15" fillId="5" borderId="14" xfId="0" applyNumberFormat="1" applyFont="1" applyFill="1" applyBorder="1" applyAlignment="1">
      <alignment horizontal="center"/>
    </xf>
    <xf numFmtId="0" fontId="10" fillId="3" borderId="15" xfId="0" applyNumberFormat="1" applyFont="1" applyFill="1" applyBorder="1" applyAlignment="1">
      <alignment horizontal="center"/>
    </xf>
    <xf numFmtId="0" fontId="16" fillId="5" borderId="16" xfId="0" applyNumberFormat="1" applyFont="1" applyFill="1" applyBorder="1" applyAlignment="1">
      <alignment horizontal="center"/>
    </xf>
    <xf numFmtId="0" fontId="13" fillId="3" borderId="2" xfId="0" applyFont="1" applyFill="1" applyBorder="1" applyAlignment="1">
      <alignment vertical="center" wrapText="1"/>
    </xf>
    <xf numFmtId="2" fontId="18" fillId="3" borderId="0" xfId="3" applyNumberFormat="1" applyFont="1" applyFill="1" applyBorder="1" applyAlignment="1">
      <alignment vertical="center" wrapText="1"/>
    </xf>
    <xf numFmtId="0" fontId="10" fillId="3" borderId="0" xfId="3" applyFont="1" applyFill="1" applyBorder="1" applyAlignment="1">
      <alignment vertical="center"/>
    </xf>
    <xf numFmtId="0" fontId="17" fillId="3" borderId="17" xfId="4" applyNumberFormat="1" applyFill="1" applyBorder="1" applyAlignment="1" applyProtection="1"/>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xf>
    <xf numFmtId="0" fontId="19" fillId="3" borderId="0" xfId="0" applyFont="1" applyFill="1" applyBorder="1" applyAlignment="1">
      <alignment horizontal="center" vertical="center" wrapText="1"/>
    </xf>
    <xf numFmtId="0" fontId="19" fillId="3" borderId="0" xfId="0" applyFont="1" applyFill="1" applyBorder="1" applyAlignment="1">
      <alignment horizontal="center" vertical="top" wrapText="1"/>
    </xf>
    <xf numFmtId="0" fontId="0" fillId="0" borderId="7" xfId="0" applyFont="1" applyBorder="1" applyAlignment="1">
      <alignment horizontal="center"/>
    </xf>
    <xf numFmtId="0" fontId="0" fillId="0" borderId="0" xfId="0" applyFont="1" applyAlignment="1">
      <alignment vertical="top"/>
    </xf>
    <xf numFmtId="0" fontId="0" fillId="0" borderId="1" xfId="0" applyFont="1" applyBorder="1" applyAlignment="1">
      <alignment vertical="top" wrapText="1"/>
    </xf>
    <xf numFmtId="0" fontId="0" fillId="0" borderId="1" xfId="0" applyFont="1" applyBorder="1" applyAlignment="1">
      <alignment vertical="top"/>
    </xf>
    <xf numFmtId="0" fontId="19" fillId="3" borderId="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xf numFmtId="0" fontId="0" fillId="0" borderId="0" xfId="0" applyFont="1"/>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xf>
    <xf numFmtId="14" fontId="0" fillId="0" borderId="1" xfId="0" applyNumberFormat="1" applyFont="1" applyBorder="1" applyAlignment="1">
      <alignment horizontal="center" vertical="center"/>
    </xf>
    <xf numFmtId="0" fontId="0" fillId="0" borderId="1" xfId="0" applyFont="1" applyBorder="1" applyAlignment="1">
      <alignment horizontal="left" vertical="top" wrapText="1"/>
    </xf>
    <xf numFmtId="0" fontId="9" fillId="3" borderId="2" xfId="2" applyFont="1" applyFill="1" applyBorder="1" applyAlignment="1">
      <alignment horizontal="left" wrapText="1"/>
    </xf>
    <xf numFmtId="0" fontId="10" fillId="3" borderId="3" xfId="2" applyFont="1" applyFill="1" applyBorder="1" applyAlignment="1">
      <alignment horizontal="left" vertical="top" wrapText="1"/>
    </xf>
    <xf numFmtId="0" fontId="0" fillId="0" borderId="4" xfId="0" applyBorder="1"/>
    <xf numFmtId="0" fontId="0" fillId="0" borderId="0" xfId="0" applyBorder="1"/>
    <xf numFmtId="0" fontId="9" fillId="3" borderId="3" xfId="2" applyFont="1" applyFill="1" applyBorder="1" applyAlignment="1">
      <alignment horizontal="left" vertical="top" wrapText="1"/>
    </xf>
    <xf numFmtId="0" fontId="20" fillId="3" borderId="2" xfId="0" applyFont="1" applyFill="1" applyBorder="1" applyAlignment="1">
      <alignment horizontal="center" vertical="center" wrapText="1"/>
    </xf>
    <xf numFmtId="0" fontId="20" fillId="3" borderId="18" xfId="0" applyFont="1" applyFill="1" applyBorder="1" applyAlignment="1">
      <alignment horizontal="center" vertical="top" wrapText="1"/>
    </xf>
    <xf numFmtId="0" fontId="20" fillId="3" borderId="2" xfId="0" applyFont="1" applyFill="1" applyBorder="1" applyAlignment="1">
      <alignment horizontal="center" vertical="top" wrapText="1"/>
    </xf>
    <xf numFmtId="0" fontId="20" fillId="3" borderId="5"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21" fillId="3" borderId="9" xfId="0" applyFont="1" applyFill="1" applyBorder="1" applyAlignment="1">
      <alignment horizontal="center" vertical="top" wrapText="1"/>
    </xf>
    <xf numFmtId="0" fontId="21" fillId="3" borderId="2" xfId="0" applyFont="1" applyFill="1" applyBorder="1" applyAlignment="1">
      <alignment horizontal="center" vertical="top" wrapText="1"/>
    </xf>
    <xf numFmtId="0" fontId="20" fillId="3" borderId="6" xfId="0" applyFont="1" applyFill="1" applyBorder="1" applyAlignment="1">
      <alignment horizontal="center" vertical="center" wrapText="1"/>
    </xf>
    <xf numFmtId="0" fontId="0" fillId="0" borderId="3" xfId="0" applyBorder="1"/>
    <xf numFmtId="0" fontId="0" fillId="0" borderId="3" xfId="0" applyBorder="1"/>
    <xf numFmtId="0" fontId="22" fillId="3" borderId="17" xfId="4" applyNumberFormat="1" applyFont="1" applyFill="1" applyBorder="1" applyAlignment="1" applyProtection="1">
      <alignment horizontal="center"/>
    </xf>
    <xf numFmtId="0" fontId="23" fillId="3" borderId="17" xfId="4" applyNumberFormat="1" applyFont="1" applyFill="1" applyBorder="1" applyAlignment="1" applyProtection="1">
      <alignment horizontal="center"/>
    </xf>
    <xf numFmtId="0" fontId="0" fillId="4" borderId="1" xfId="0" applyFont="1" applyFill="1" applyBorder="1" applyAlignment="1">
      <alignment horizontal="center" vertical="center"/>
    </xf>
    <xf numFmtId="0" fontId="17" fillId="3" borderId="17" xfId="4" quotePrefix="1" applyNumberFormat="1" applyFill="1" applyBorder="1" applyAlignment="1" applyProtection="1"/>
    <xf numFmtId="0" fontId="0" fillId="0" borderId="3" xfId="0" applyBorder="1"/>
    <xf numFmtId="0" fontId="10" fillId="3" borderId="19" xfId="0" applyNumberFormat="1" applyFont="1" applyFill="1" applyBorder="1" applyAlignment="1">
      <alignment horizontal="center"/>
    </xf>
    <xf numFmtId="0" fontId="13" fillId="3" borderId="8" xfId="0" applyFont="1" applyFill="1" applyBorder="1" applyAlignment="1">
      <alignment horizontal="left"/>
    </xf>
    <xf numFmtId="0" fontId="13" fillId="3" borderId="4" xfId="0" applyFont="1" applyFill="1" applyBorder="1" applyAlignment="1">
      <alignment horizontal="left"/>
    </xf>
    <xf numFmtId="0" fontId="13" fillId="3" borderId="8" xfId="0" applyFont="1" applyFill="1" applyBorder="1" applyAlignment="1">
      <alignment vertical="center"/>
    </xf>
    <xf numFmtId="0" fontId="13" fillId="3" borderId="4" xfId="0" applyFont="1" applyFill="1" applyBorder="1" applyAlignment="1">
      <alignment vertical="center"/>
    </xf>
    <xf numFmtId="0" fontId="14" fillId="3" borderId="8" xfId="3" applyFont="1" applyFill="1" applyBorder="1" applyAlignment="1">
      <alignment horizontal="left" vertical="top" wrapText="1"/>
    </xf>
    <xf numFmtId="0" fontId="14" fillId="3" borderId="3" xfId="3" applyFont="1" applyFill="1" applyBorder="1" applyAlignment="1">
      <alignment horizontal="left" vertical="top" wrapText="1"/>
    </xf>
    <xf numFmtId="0" fontId="14" fillId="3" borderId="4" xfId="3" applyFont="1" applyFill="1" applyBorder="1" applyAlignment="1">
      <alignment horizontal="left" vertical="top" wrapText="1"/>
    </xf>
    <xf numFmtId="0" fontId="13" fillId="3" borderId="0" xfId="0" applyFont="1" applyFill="1" applyBorder="1" applyAlignment="1">
      <alignment horizontal="left" vertical="center"/>
    </xf>
    <xf numFmtId="0" fontId="12" fillId="3" borderId="0" xfId="3" applyFont="1" applyFill="1" applyBorder="1" applyAlignment="1"/>
    <xf numFmtId="0" fontId="9" fillId="3" borderId="8"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0" fillId="3" borderId="8" xfId="0" applyFont="1" applyFill="1" applyBorder="1" applyAlignment="1">
      <alignment horizontal="left"/>
    </xf>
    <xf numFmtId="0" fontId="10" fillId="3" borderId="4" xfId="0" applyFont="1" applyFill="1" applyBorder="1" applyAlignment="1">
      <alignment horizontal="left"/>
    </xf>
    <xf numFmtId="0" fontId="0" fillId="0" borderId="3" xfId="0" applyBorder="1"/>
    <xf numFmtId="0" fontId="10" fillId="3" borderId="3" xfId="2" applyFont="1" applyFill="1" applyBorder="1" applyAlignment="1">
      <alignment horizontal="left" wrapText="1"/>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top" wrapText="1"/>
    </xf>
    <xf numFmtId="0" fontId="20" fillId="3" borderId="6" xfId="0" applyFont="1" applyFill="1" applyBorder="1" applyAlignment="1">
      <alignment horizontal="center" vertical="top" wrapText="1"/>
    </xf>
    <xf numFmtId="0" fontId="0" fillId="0" borderId="5" xfId="0" applyBorder="1" applyAlignment="1">
      <alignment horizontal="center"/>
    </xf>
    <xf numFmtId="0" fontId="0" fillId="0" borderId="6" xfId="0" applyBorder="1" applyAlignment="1">
      <alignment horizontal="center"/>
    </xf>
  </cellXfs>
  <cellStyles count="5">
    <cellStyle name="Hyperlink" xfId="4" builtinId="8"/>
    <cellStyle name="Normal" xfId="0" builtinId="0"/>
    <cellStyle name="Normal_DEV-FM-005 (Software Risk List Document)" xfId="1" xr:uid="{00000000-0005-0000-0000-000002000000}"/>
    <cellStyle name="Normal_Functional Test Case v1.0" xfId="3" xr:uid="{00000000-0005-0000-0000-000003000000}"/>
    <cellStyle name="Normal_Sheet1" xfId="2" xr:uid="{00000000-0005-0000-0000-000004000000}"/>
  </cellStyles>
  <dxfs count="258">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s>
  <tableStyles count="0" defaultTableStyle="TableStyleMedium9" defaultPivotStyle="PivotStyleLight16"/>
  <colors>
    <mruColors>
      <color rgb="FF0000FF"/>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enLT/Desktop/SWP/Final%2520report%2520r&#232;/Testcase_function-OnlineTicke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C%2520Market/Desktop/New%2520folder%2520(4)/Tcs/Testcase_ManageUs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Koran/Desktop/Guid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ungnguyen/Desktop/TestCase/Users/dungnguyen/Library/Containers/com.microsoft.Excel/Data/Documents/C:/Users/YenLT/Desktop/SWP/Final%20report%20r&#232;/Testcase_function-OnlineTicke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ungnguyen/Desktop/TestCase/Users/dungnguyen/Desktop/TestCase/Testcase_UserTraveler-Guider-Gu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ungnguyen/Desktop/TestCase/Users/dungnguyen/Library/Containers/com.microsoft.Excel/Data/Documents/C:/Users/PC%20Market/Desktop/New%20folder%20(4)/Tcs/Testcase_ManageU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9"/>
  <sheetViews>
    <sheetView workbookViewId="0"/>
  </sheetViews>
  <sheetFormatPr baseColWidth="10" defaultColWidth="8.83203125" defaultRowHeight="15"/>
  <cols>
    <col min="1" max="1" width="10.1640625" bestFit="1" customWidth="1"/>
    <col min="2" max="2" width="8.33203125" bestFit="1" customWidth="1"/>
    <col min="3" max="3" width="20.83203125" bestFit="1" customWidth="1"/>
    <col min="4" max="4" width="9.5" bestFit="1" customWidth="1"/>
  </cols>
  <sheetData>
    <row r="1" spans="1:4" ht="18">
      <c r="A1" s="1"/>
      <c r="B1" s="2"/>
      <c r="C1" s="3" t="s">
        <v>0</v>
      </c>
      <c r="D1" s="2"/>
    </row>
    <row r="2" spans="1:4">
      <c r="A2" s="4"/>
      <c r="B2" s="5"/>
      <c r="C2" s="6"/>
      <c r="D2" s="5"/>
    </row>
    <row r="3" spans="1:4">
      <c r="A3" s="7" t="s">
        <v>1</v>
      </c>
      <c r="B3" s="8" t="s">
        <v>2</v>
      </c>
      <c r="C3" s="8" t="s">
        <v>3</v>
      </c>
      <c r="D3" s="8" t="s">
        <v>4</v>
      </c>
    </row>
    <row r="4" spans="1:4" ht="16">
      <c r="A4" s="9">
        <v>43565</v>
      </c>
      <c r="B4" s="10">
        <v>1</v>
      </c>
      <c r="C4" s="11" t="s">
        <v>5</v>
      </c>
      <c r="D4" s="12" t="s">
        <v>46</v>
      </c>
    </row>
    <row r="5" spans="1:4" ht="16">
      <c r="A5" s="9" t="s">
        <v>207</v>
      </c>
      <c r="B5" s="10">
        <v>1.1000000000000001</v>
      </c>
      <c r="C5" s="11" t="s">
        <v>5</v>
      </c>
      <c r="D5" s="12" t="s">
        <v>46</v>
      </c>
    </row>
    <row r="6" spans="1:4" ht="16">
      <c r="A6" s="9">
        <v>43749</v>
      </c>
      <c r="B6" s="10">
        <v>1.2</v>
      </c>
      <c r="C6" s="11" t="s">
        <v>5</v>
      </c>
      <c r="D6" s="12" t="s">
        <v>46</v>
      </c>
    </row>
    <row r="7" spans="1:4" ht="16">
      <c r="A7" s="9" t="s">
        <v>208</v>
      </c>
      <c r="B7" s="10">
        <v>1.3</v>
      </c>
      <c r="C7" s="11" t="s">
        <v>5</v>
      </c>
      <c r="D7" s="12" t="s">
        <v>46</v>
      </c>
    </row>
    <row r="8" spans="1:4">
      <c r="A8" s="9"/>
      <c r="B8" s="10"/>
      <c r="C8" s="13"/>
      <c r="D8" s="12"/>
    </row>
    <row r="9" spans="1:4">
      <c r="A9" s="9"/>
      <c r="B9" s="10"/>
      <c r="C9" s="13"/>
      <c r="D9" s="12"/>
    </row>
    <row r="10" spans="1:4">
      <c r="A10" s="9"/>
      <c r="B10" s="10"/>
      <c r="C10" s="13"/>
      <c r="D10" s="12"/>
    </row>
    <row r="11" spans="1:4">
      <c r="A11" s="9"/>
      <c r="B11" s="10"/>
      <c r="C11" s="13"/>
      <c r="D11" s="12"/>
    </row>
    <row r="12" spans="1:4">
      <c r="A12" s="9"/>
      <c r="B12" s="10"/>
      <c r="C12" s="13"/>
      <c r="D12" s="12"/>
    </row>
    <row r="13" spans="1:4">
      <c r="A13" s="9"/>
      <c r="B13" s="10"/>
      <c r="C13" s="13"/>
      <c r="D13" s="12"/>
    </row>
    <row r="14" spans="1:4">
      <c r="A14" s="9"/>
      <c r="B14" s="10"/>
      <c r="C14" s="13"/>
      <c r="D14" s="12"/>
    </row>
    <row r="15" spans="1:4">
      <c r="A15" s="9"/>
      <c r="B15" s="10"/>
      <c r="C15" s="13"/>
      <c r="D15" s="12"/>
    </row>
    <row r="16" spans="1:4">
      <c r="A16" s="9"/>
      <c r="B16" s="10"/>
      <c r="C16" s="13"/>
      <c r="D16" s="12"/>
    </row>
    <row r="17" spans="1:4">
      <c r="A17" s="9"/>
      <c r="B17" s="10"/>
      <c r="C17" s="13"/>
      <c r="D17" s="12"/>
    </row>
    <row r="18" spans="1:4">
      <c r="A18" s="9"/>
      <c r="B18" s="10"/>
      <c r="C18" s="13"/>
      <c r="D18" s="12"/>
    </row>
    <row r="19" spans="1:4">
      <c r="A19" s="9"/>
      <c r="B19" s="10"/>
      <c r="C19" s="13"/>
      <c r="D19" s="12"/>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6"/>
  <sheetViews>
    <sheetView tabSelected="1" workbookViewId="0">
      <selection activeCell="D11" sqref="D11"/>
    </sheetView>
  </sheetViews>
  <sheetFormatPr baseColWidth="10" defaultColWidth="8.83203125" defaultRowHeight="15"/>
  <cols>
    <col min="1" max="1" width="8.83203125" style="54" bestFit="1" customWidth="1"/>
    <col min="2" max="2" width="13.6640625" style="54" bestFit="1" customWidth="1"/>
    <col min="3" max="3" width="35.33203125" style="47" customWidth="1"/>
    <col min="4" max="4" width="43.5" style="54" customWidth="1"/>
    <col min="5" max="5" width="33.5" style="51" customWidth="1"/>
    <col min="6" max="6" width="29.6640625" style="52" customWidth="1"/>
    <col min="7" max="7" width="25.5" style="47" customWidth="1"/>
    <col min="8" max="8" width="26.6640625" style="54" bestFit="1" customWidth="1"/>
    <col min="9" max="9" width="27.5" style="54" customWidth="1"/>
    <col min="10" max="10" width="11.6640625" style="54" bestFit="1" customWidth="1"/>
    <col min="11" max="11" width="12.5" style="54" bestFit="1" customWidth="1"/>
    <col min="12" max="12" width="13.5" style="54" bestFit="1" customWidth="1"/>
    <col min="13" max="13" width="10.83203125" style="54" customWidth="1"/>
    <col min="14" max="16384" width="8.83203125" style="54"/>
  </cols>
  <sheetData>
    <row r="1" spans="1:15" s="53" customFormat="1">
      <c r="B1" s="61" t="s">
        <v>6</v>
      </c>
      <c r="C1" s="62" t="s">
        <v>186</v>
      </c>
      <c r="D1" s="95"/>
      <c r="E1" s="95"/>
      <c r="F1" s="95"/>
      <c r="G1" s="95"/>
      <c r="H1" s="95"/>
      <c r="I1" s="95"/>
      <c r="J1" s="95"/>
      <c r="K1" s="95"/>
      <c r="L1" s="95"/>
      <c r="M1" s="80"/>
      <c r="N1" s="63"/>
      <c r="O1" s="64"/>
    </row>
    <row r="2" spans="1:15" s="53" customFormat="1" ht="29">
      <c r="B2" s="61" t="s">
        <v>7</v>
      </c>
      <c r="C2" s="65"/>
      <c r="D2" s="96"/>
      <c r="E2" s="96"/>
      <c r="F2" s="96"/>
      <c r="G2" s="96"/>
      <c r="H2" s="96"/>
      <c r="I2" s="96"/>
      <c r="J2" s="96"/>
      <c r="K2" s="96"/>
      <c r="L2" s="95"/>
      <c r="M2" s="80"/>
      <c r="N2" s="63"/>
      <c r="O2" s="64"/>
    </row>
    <row r="3" spans="1:15" s="53" customFormat="1">
      <c r="B3" s="66" t="s">
        <v>8</v>
      </c>
      <c r="C3" s="67"/>
      <c r="D3" s="97"/>
      <c r="E3" s="66" t="s">
        <v>9</v>
      </c>
      <c r="F3" s="98"/>
      <c r="G3" s="68" t="s">
        <v>18</v>
      </c>
      <c r="H3" s="100"/>
      <c r="I3" s="66" t="s">
        <v>10</v>
      </c>
      <c r="J3" s="69"/>
      <c r="K3" s="66" t="s">
        <v>34</v>
      </c>
      <c r="L3" s="66" t="s">
        <v>35</v>
      </c>
      <c r="M3" s="32" t="s">
        <v>36</v>
      </c>
      <c r="N3" s="66"/>
      <c r="O3" s="64"/>
    </row>
    <row r="4" spans="1:15" s="53" customFormat="1">
      <c r="B4" s="70">
        <f>COUNTIF(I7:I76,"Pass")</f>
        <v>10</v>
      </c>
      <c r="C4" s="71"/>
      <c r="D4" s="97"/>
      <c r="E4" s="70">
        <f>COUNTIF(I8:I76,"Fail")</f>
        <v>0</v>
      </c>
      <c r="F4" s="99"/>
      <c r="G4" s="72">
        <f>COUNTIF(I8:I76,"Untested")</f>
        <v>0</v>
      </c>
      <c r="H4" s="101"/>
      <c r="I4" s="66">
        <f>(B4+E4+G4)</f>
        <v>10</v>
      </c>
      <c r="J4" s="73"/>
      <c r="K4" s="66">
        <f>COUNTIF(J8:J76,"High")</f>
        <v>0</v>
      </c>
      <c r="L4" s="66">
        <f>COUNTIF(J7:J76,"Medium")</f>
        <v>10</v>
      </c>
      <c r="M4" s="32">
        <f>COUNTIF(J8:J76,"Low")</f>
        <v>0</v>
      </c>
      <c r="N4" s="32"/>
      <c r="O4" s="64"/>
    </row>
    <row r="5" spans="1:15">
      <c r="B5" s="44"/>
      <c r="C5" s="45"/>
      <c r="D5" s="44"/>
      <c r="E5" s="50"/>
      <c r="F5" s="50"/>
      <c r="G5" s="45"/>
      <c r="H5" s="44"/>
      <c r="I5" s="44"/>
      <c r="J5" s="44"/>
      <c r="K5" s="44"/>
      <c r="L5" s="46"/>
    </row>
    <row r="6" spans="1:15" ht="16">
      <c r="A6" s="14" t="s">
        <v>11</v>
      </c>
      <c r="B6" s="14" t="s">
        <v>43</v>
      </c>
      <c r="C6" s="42" t="s">
        <v>40</v>
      </c>
      <c r="D6" s="15" t="s">
        <v>41</v>
      </c>
      <c r="E6" s="15" t="s">
        <v>42</v>
      </c>
      <c r="F6" s="14" t="s">
        <v>12</v>
      </c>
      <c r="G6" s="43" t="s">
        <v>13</v>
      </c>
      <c r="H6" s="15" t="s">
        <v>14</v>
      </c>
      <c r="I6" s="15" t="s">
        <v>15</v>
      </c>
      <c r="J6" s="15" t="s">
        <v>33</v>
      </c>
      <c r="K6" s="15" t="s">
        <v>16</v>
      </c>
      <c r="L6" s="15" t="s">
        <v>17</v>
      </c>
      <c r="M6" s="15" t="s">
        <v>37</v>
      </c>
      <c r="N6" s="15" t="s">
        <v>38</v>
      </c>
    </row>
    <row r="7" spans="1:15" ht="64">
      <c r="A7" s="55">
        <v>1</v>
      </c>
      <c r="B7" s="48" t="s">
        <v>44</v>
      </c>
      <c r="C7" s="60" t="s">
        <v>187</v>
      </c>
      <c r="D7" s="48" t="s">
        <v>188</v>
      </c>
      <c r="E7" s="48"/>
      <c r="F7" s="49"/>
      <c r="G7" s="48" t="s">
        <v>189</v>
      </c>
      <c r="H7" s="56"/>
      <c r="I7" s="57" t="s">
        <v>8</v>
      </c>
      <c r="J7" s="57" t="s">
        <v>35</v>
      </c>
      <c r="K7" s="58"/>
      <c r="L7" s="56"/>
      <c r="M7" s="59" t="s">
        <v>140</v>
      </c>
      <c r="N7" s="58" t="s">
        <v>46</v>
      </c>
    </row>
    <row r="8" spans="1:15" ht="48">
      <c r="A8" s="55">
        <v>2</v>
      </c>
      <c r="B8" s="48" t="s">
        <v>44</v>
      </c>
      <c r="C8" s="60" t="s">
        <v>190</v>
      </c>
      <c r="D8" s="48" t="s">
        <v>188</v>
      </c>
      <c r="E8" s="48"/>
      <c r="F8" s="49"/>
      <c r="G8" s="48" t="s">
        <v>191</v>
      </c>
      <c r="H8" s="56"/>
      <c r="I8" s="57" t="s">
        <v>8</v>
      </c>
      <c r="J8" s="57" t="s">
        <v>35</v>
      </c>
      <c r="K8" s="58"/>
      <c r="L8" s="56"/>
      <c r="M8" s="59" t="s">
        <v>140</v>
      </c>
      <c r="N8" s="58" t="s">
        <v>46</v>
      </c>
    </row>
    <row r="9" spans="1:15" ht="32">
      <c r="A9" s="55">
        <v>3</v>
      </c>
      <c r="B9" s="48" t="s">
        <v>44</v>
      </c>
      <c r="C9" s="60" t="s">
        <v>177</v>
      </c>
      <c r="D9" s="48" t="s">
        <v>188</v>
      </c>
      <c r="E9" s="48"/>
      <c r="F9" s="49"/>
      <c r="G9" s="48" t="s">
        <v>192</v>
      </c>
      <c r="H9" s="56"/>
      <c r="I9" s="57" t="s">
        <v>8</v>
      </c>
      <c r="J9" s="57" t="s">
        <v>35</v>
      </c>
      <c r="K9" s="58"/>
      <c r="L9" s="56"/>
      <c r="M9" s="59" t="s">
        <v>140</v>
      </c>
      <c r="N9" s="58" t="s">
        <v>46</v>
      </c>
    </row>
    <row r="10" spans="1:15" ht="32">
      <c r="A10" s="55">
        <v>4</v>
      </c>
      <c r="B10" s="48" t="s">
        <v>44</v>
      </c>
      <c r="C10" s="60" t="s">
        <v>153</v>
      </c>
      <c r="D10" s="48" t="s">
        <v>188</v>
      </c>
      <c r="E10" s="48"/>
      <c r="F10" s="49"/>
      <c r="G10" s="48" t="s">
        <v>193</v>
      </c>
      <c r="H10" s="56"/>
      <c r="I10" s="57" t="s">
        <v>8</v>
      </c>
      <c r="J10" s="57" t="s">
        <v>35</v>
      </c>
      <c r="K10" s="58"/>
      <c r="L10" s="56"/>
      <c r="M10" s="59" t="s">
        <v>140</v>
      </c>
      <c r="N10" s="58" t="s">
        <v>46</v>
      </c>
    </row>
    <row r="11" spans="1:15" ht="48">
      <c r="A11" s="55">
        <v>5</v>
      </c>
      <c r="B11" s="48" t="s">
        <v>44</v>
      </c>
      <c r="C11" s="60" t="s">
        <v>194</v>
      </c>
      <c r="D11" s="48" t="s">
        <v>188</v>
      </c>
      <c r="E11" s="48"/>
      <c r="F11" s="49"/>
      <c r="G11" s="48" t="s">
        <v>195</v>
      </c>
      <c r="H11" s="56"/>
      <c r="I11" s="57" t="s">
        <v>8</v>
      </c>
      <c r="J11" s="57" t="s">
        <v>35</v>
      </c>
      <c r="K11" s="58"/>
      <c r="L11" s="56"/>
      <c r="M11" s="59" t="s">
        <v>140</v>
      </c>
      <c r="N11" s="58" t="s">
        <v>46</v>
      </c>
    </row>
    <row r="12" spans="1:15" ht="48">
      <c r="A12" s="55">
        <v>6</v>
      </c>
      <c r="B12" s="48" t="s">
        <v>44</v>
      </c>
      <c r="C12" s="60" t="s">
        <v>182</v>
      </c>
      <c r="D12" s="48" t="s">
        <v>188</v>
      </c>
      <c r="E12" s="48"/>
      <c r="F12" s="49"/>
      <c r="G12" s="48" t="s">
        <v>196</v>
      </c>
      <c r="H12" s="56"/>
      <c r="I12" s="57" t="s">
        <v>8</v>
      </c>
      <c r="J12" s="57" t="s">
        <v>35</v>
      </c>
      <c r="K12" s="58"/>
      <c r="L12" s="56"/>
      <c r="M12" s="59" t="s">
        <v>140</v>
      </c>
      <c r="N12" s="58" t="s">
        <v>46</v>
      </c>
    </row>
    <row r="13" spans="1:15" ht="48">
      <c r="A13" s="55">
        <v>7</v>
      </c>
      <c r="B13" s="48" t="s">
        <v>44</v>
      </c>
      <c r="C13" s="60" t="s">
        <v>197</v>
      </c>
      <c r="D13" s="48" t="s">
        <v>188</v>
      </c>
      <c r="E13" s="48"/>
      <c r="F13" s="49"/>
      <c r="G13" s="48" t="s">
        <v>198</v>
      </c>
      <c r="H13" s="56"/>
      <c r="I13" s="57" t="s">
        <v>8</v>
      </c>
      <c r="J13" s="57" t="s">
        <v>35</v>
      </c>
      <c r="K13" s="58"/>
      <c r="L13" s="56"/>
      <c r="M13" s="59" t="s">
        <v>140</v>
      </c>
      <c r="N13" s="58" t="s">
        <v>46</v>
      </c>
    </row>
    <row r="14" spans="1:15" ht="48">
      <c r="A14" s="55">
        <v>8</v>
      </c>
      <c r="B14" s="48" t="s">
        <v>44</v>
      </c>
      <c r="C14" s="60" t="s">
        <v>199</v>
      </c>
      <c r="D14" s="48" t="s">
        <v>188</v>
      </c>
      <c r="E14" s="48"/>
      <c r="F14" s="49"/>
      <c r="G14" s="48" t="s">
        <v>200</v>
      </c>
      <c r="H14" s="56"/>
      <c r="I14" s="57" t="s">
        <v>8</v>
      </c>
      <c r="J14" s="57" t="s">
        <v>35</v>
      </c>
      <c r="K14" s="58"/>
      <c r="L14" s="56"/>
      <c r="M14" s="59" t="s">
        <v>140</v>
      </c>
      <c r="N14" s="58" t="s">
        <v>46</v>
      </c>
    </row>
    <row r="15" spans="1:15" ht="32">
      <c r="A15" s="55">
        <v>9</v>
      </c>
      <c r="B15" s="48" t="s">
        <v>44</v>
      </c>
      <c r="C15" s="60" t="s">
        <v>159</v>
      </c>
      <c r="D15" s="48" t="s">
        <v>188</v>
      </c>
      <c r="E15" s="48"/>
      <c r="F15" s="49"/>
      <c r="G15" s="48" t="s">
        <v>201</v>
      </c>
      <c r="H15" s="56"/>
      <c r="I15" s="57" t="s">
        <v>8</v>
      </c>
      <c r="J15" s="57" t="s">
        <v>35</v>
      </c>
      <c r="K15" s="58"/>
      <c r="L15" s="56"/>
      <c r="M15" s="59" t="s">
        <v>140</v>
      </c>
      <c r="N15" s="58" t="s">
        <v>46</v>
      </c>
    </row>
    <row r="16" spans="1:15" ht="48">
      <c r="A16" s="55">
        <v>10</v>
      </c>
      <c r="B16" s="48" t="s">
        <v>44</v>
      </c>
      <c r="C16" s="60" t="s">
        <v>202</v>
      </c>
      <c r="D16" s="48" t="s">
        <v>188</v>
      </c>
      <c r="E16" s="48"/>
      <c r="F16" s="49"/>
      <c r="G16" s="48" t="s">
        <v>203</v>
      </c>
      <c r="H16" s="56"/>
      <c r="I16" s="57" t="s">
        <v>8</v>
      </c>
      <c r="J16" s="57" t="s">
        <v>35</v>
      </c>
      <c r="K16" s="58"/>
      <c r="L16" s="56"/>
      <c r="M16" s="59" t="s">
        <v>140</v>
      </c>
      <c r="N16" s="58" t="s">
        <v>46</v>
      </c>
    </row>
  </sheetData>
  <mergeCells count="5">
    <mergeCell ref="D1:L1"/>
    <mergeCell ref="D2:L2"/>
    <mergeCell ref="D3:D4"/>
    <mergeCell ref="F3:F4"/>
    <mergeCell ref="H3:H4"/>
  </mergeCells>
  <conditionalFormatting sqref="I7">
    <cfRule type="expression" dxfId="23" priority="22">
      <formula>I7="Untested"</formula>
    </cfRule>
    <cfRule type="expression" dxfId="22" priority="23">
      <formula>I7="Pass"</formula>
    </cfRule>
    <cfRule type="expression" dxfId="21" priority="24">
      <formula>I7="Fail"</formula>
    </cfRule>
  </conditionalFormatting>
  <conditionalFormatting sqref="J7">
    <cfRule type="expression" dxfId="20" priority="19">
      <formula>J7="Medium"</formula>
    </cfRule>
    <cfRule type="expression" dxfId="19" priority="20">
      <formula>J7="Low"</formula>
    </cfRule>
    <cfRule type="expression" dxfId="18" priority="21">
      <formula>J7="High"</formula>
    </cfRule>
  </conditionalFormatting>
  <conditionalFormatting sqref="I8">
    <cfRule type="expression" dxfId="17" priority="16">
      <formula>I8="Untested"</formula>
    </cfRule>
    <cfRule type="expression" dxfId="16" priority="17">
      <formula>I8="Pass"</formula>
    </cfRule>
    <cfRule type="expression" dxfId="15" priority="18">
      <formula>I8="Fail"</formula>
    </cfRule>
  </conditionalFormatting>
  <conditionalFormatting sqref="J8">
    <cfRule type="expression" dxfId="14" priority="13">
      <formula>J8="Medium"</formula>
    </cfRule>
    <cfRule type="expression" dxfId="13" priority="14">
      <formula>J8="Low"</formula>
    </cfRule>
    <cfRule type="expression" dxfId="12" priority="15">
      <formula>J8="High"</formula>
    </cfRule>
  </conditionalFormatting>
  <conditionalFormatting sqref="I9:I12">
    <cfRule type="expression" dxfId="11" priority="10">
      <formula>I9="Untested"</formula>
    </cfRule>
    <cfRule type="expression" dxfId="10" priority="11">
      <formula>I9="Pass"</formula>
    </cfRule>
    <cfRule type="expression" dxfId="9" priority="12">
      <formula>I9="Fail"</formula>
    </cfRule>
  </conditionalFormatting>
  <conditionalFormatting sqref="J9:J12">
    <cfRule type="expression" dxfId="8" priority="7">
      <formula>J9="Medium"</formula>
    </cfRule>
    <cfRule type="expression" dxfId="7" priority="8">
      <formula>J9="Low"</formula>
    </cfRule>
    <cfRule type="expression" dxfId="6" priority="9">
      <formula>J9="High"</formula>
    </cfRule>
  </conditionalFormatting>
  <conditionalFormatting sqref="I13:I16">
    <cfRule type="expression" dxfId="5" priority="4">
      <formula>I13="Untested"</formula>
    </cfRule>
    <cfRule type="expression" dxfId="4" priority="5">
      <formula>I13="Pass"</formula>
    </cfRule>
    <cfRule type="expression" dxfId="3" priority="6">
      <formula>I13="Fail"</formula>
    </cfRule>
  </conditionalFormatting>
  <conditionalFormatting sqref="J13:J16">
    <cfRule type="expression" dxfId="2" priority="1">
      <formula>J13="Medium"</formula>
    </cfRule>
    <cfRule type="expression" dxfId="1" priority="2">
      <formula>J13="Low"</formula>
    </cfRule>
    <cfRule type="expression" dxfId="0" priority="3">
      <formula>J13="High"</formula>
    </cfRule>
  </conditionalFormatting>
  <dataValidations count="2">
    <dataValidation type="list" allowBlank="1" showInputMessage="1" showErrorMessage="1" sqref="J2" xr:uid="{00000000-0002-0000-0900-000000000000}">
      <formula1>#REF!</formula1>
    </dataValidation>
    <dataValidation allowBlank="1" showInputMessage="1" showErrorMessage="1" promptTitle="ket-qua1" sqref="I5 I1:I2" xr:uid="{00000000-0002-0000-0900-000001000000}"/>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2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900-000003000000}">
          <x14:formula1>
            <xm:f>'/Users/dungnguyen/Desktop/TestCase/\Users\dungnguyen\Desktop\TestCase\Users\dungnguyen\Desktop\TestCase\[Testcase_UserTraveler-Guider-Guest.xlsx]Config'!#REF!</xm:f>
          </x14:formula1>
          <xm:sqref>J5 J17:J1048576</xm:sqref>
        </x14:dataValidation>
        <x14:dataValidation type="list" allowBlank="1" showInputMessage="1" showErrorMessage="1" xr:uid="{00000000-0002-0000-0900-000004000000}">
          <x14:formula1>
            <xm:f>'/Users/dungnguyen/Desktop/TestCase/\Users\dungnguyen\Desktop\TestCase\Users\dungnguyen\Library\Containers\com.microsoft.Excel\Data\Documents\C:\Users\PC Market\Desktop\New folder (4)\Tcs\[Testcase_ManageUser.xlsx]Config'!#REF!</xm:f>
          </x14:formula1>
          <xm:sqref>I7:J16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4"/>
  <sheetViews>
    <sheetView workbookViewId="0">
      <selection activeCell="A5" sqref="A5"/>
    </sheetView>
  </sheetViews>
  <sheetFormatPr baseColWidth="10" defaultColWidth="8.83203125" defaultRowHeight="15"/>
  <sheetData>
    <row r="1" spans="1:2">
      <c r="A1" s="16" t="s">
        <v>8</v>
      </c>
      <c r="B1" t="s">
        <v>34</v>
      </c>
    </row>
    <row r="2" spans="1:2">
      <c r="A2" s="16" t="s">
        <v>9</v>
      </c>
      <c r="B2" t="s">
        <v>35</v>
      </c>
    </row>
    <row r="3" spans="1:2">
      <c r="A3" s="16" t="s">
        <v>18</v>
      </c>
      <c r="B3" t="s">
        <v>36</v>
      </c>
    </row>
    <row r="4" spans="1:2">
      <c r="A4" s="16"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3"/>
  <sheetViews>
    <sheetView workbookViewId="0">
      <pane ySplit="5" topLeftCell="A6" activePane="bottomLeft" state="frozen"/>
      <selection activeCell="D79" sqref="D79"/>
      <selection pane="bottomLeft"/>
    </sheetView>
  </sheetViews>
  <sheetFormatPr baseColWidth="10" defaultColWidth="8.83203125" defaultRowHeight="15"/>
  <cols>
    <col min="2" max="2" width="6.1640625" bestFit="1" customWidth="1"/>
    <col min="3" max="3" width="27.5" customWidth="1"/>
    <col min="4" max="4" width="7.83203125" bestFit="1" customWidth="1"/>
    <col min="5" max="5" width="5.6640625" bestFit="1" customWidth="1"/>
    <col min="6" max="6" width="9.5" bestFit="1" customWidth="1"/>
    <col min="7" max="7" width="8" bestFit="1" customWidth="1"/>
    <col min="11" max="11" width="16.6640625" customWidth="1"/>
  </cols>
  <sheetData>
    <row r="1" spans="1:16" s="17" customFormat="1" ht="25">
      <c r="B1" s="90" t="s">
        <v>19</v>
      </c>
      <c r="C1" s="90"/>
      <c r="D1" s="90"/>
      <c r="E1" s="90"/>
      <c r="F1" s="90"/>
      <c r="G1" s="90"/>
      <c r="K1" s="21" t="s">
        <v>20</v>
      </c>
      <c r="L1" s="91" t="s">
        <v>205</v>
      </c>
      <c r="M1" s="92"/>
      <c r="N1" s="84" t="s">
        <v>21</v>
      </c>
      <c r="O1" s="85"/>
      <c r="P1" s="22" t="s">
        <v>46</v>
      </c>
    </row>
    <row r="2" spans="1:16" s="17" customFormat="1" ht="25">
      <c r="B2" s="89" t="s">
        <v>30</v>
      </c>
      <c r="C2" s="89"/>
      <c r="D2" s="39">
        <f>(D13+E13)*100/(G13)</f>
        <v>100</v>
      </c>
      <c r="E2" s="40" t="s">
        <v>31</v>
      </c>
      <c r="F2" s="34"/>
      <c r="G2" s="34"/>
      <c r="K2" s="21" t="s">
        <v>22</v>
      </c>
      <c r="L2" s="93" t="s">
        <v>206</v>
      </c>
      <c r="M2" s="94"/>
      <c r="N2" s="82" t="s">
        <v>23</v>
      </c>
      <c r="O2" s="83"/>
      <c r="P2" s="22" t="s">
        <v>204</v>
      </c>
    </row>
    <row r="3" spans="1:16" s="17" customFormat="1" ht="25">
      <c r="B3" s="89" t="s">
        <v>32</v>
      </c>
      <c r="C3" s="89"/>
      <c r="D3" s="39">
        <f>D13*100/(G13)</f>
        <v>100</v>
      </c>
      <c r="E3" s="40" t="s">
        <v>31</v>
      </c>
      <c r="F3" s="34"/>
      <c r="G3" s="34"/>
      <c r="K3" s="23" t="s">
        <v>24</v>
      </c>
      <c r="L3" s="93"/>
      <c r="M3" s="94"/>
      <c r="N3" s="82" t="s">
        <v>25</v>
      </c>
      <c r="O3" s="83"/>
      <c r="P3" s="24"/>
    </row>
    <row r="4" spans="1:16" s="17" customFormat="1" ht="14">
      <c r="A4" s="18"/>
      <c r="B4" s="18"/>
      <c r="C4" s="19"/>
      <c r="D4" s="19"/>
      <c r="E4" s="19"/>
      <c r="F4" s="19"/>
      <c r="G4" s="20"/>
      <c r="K4" s="38" t="s">
        <v>26</v>
      </c>
      <c r="L4" s="86"/>
      <c r="M4" s="87"/>
      <c r="N4" s="87"/>
      <c r="O4" s="87"/>
      <c r="P4" s="88"/>
    </row>
    <row r="5" spans="1:16" s="17" customFormat="1" ht="42">
      <c r="B5" s="35" t="s">
        <v>11</v>
      </c>
      <c r="C5" s="26" t="s">
        <v>27</v>
      </c>
      <c r="D5" s="27" t="s">
        <v>8</v>
      </c>
      <c r="E5" s="26" t="s">
        <v>9</v>
      </c>
      <c r="F5" s="26" t="s">
        <v>18</v>
      </c>
      <c r="G5" s="28" t="s">
        <v>28</v>
      </c>
      <c r="K5" s="25"/>
      <c r="L5" s="33"/>
      <c r="M5" s="19"/>
      <c r="N5" s="19"/>
      <c r="O5" s="19"/>
      <c r="P5" s="20"/>
    </row>
    <row r="6" spans="1:16" s="17" customFormat="1">
      <c r="B6" s="36">
        <v>1</v>
      </c>
      <c r="C6" s="79" t="s">
        <v>82</v>
      </c>
      <c r="D6" s="77">
        <f>'Sign up a traveler account'!B4</f>
        <v>16</v>
      </c>
      <c r="E6" s="77">
        <f>'Sign up a traveler account'!E4</f>
        <v>0</v>
      </c>
      <c r="F6" s="77">
        <f>'Sign up a traveler account'!G4</f>
        <v>0</v>
      </c>
      <c r="G6" s="77">
        <f>'Sign up a traveler account'!I4</f>
        <v>16</v>
      </c>
      <c r="O6" s="19"/>
      <c r="P6" s="20"/>
    </row>
    <row r="7" spans="1:16" s="17" customFormat="1">
      <c r="B7" s="36">
        <v>2</v>
      </c>
      <c r="C7" s="41" t="str">
        <f>'Sign up a guider account'!C1</f>
        <v>Sign up a guider account</v>
      </c>
      <c r="D7" s="76">
        <f>'Sign up a guider account'!B4</f>
        <v>16</v>
      </c>
      <c r="E7" s="76">
        <f>'Sign up a guider account'!E4</f>
        <v>0</v>
      </c>
      <c r="F7" s="76">
        <f>'Sign up a guider account'!G4</f>
        <v>0</v>
      </c>
      <c r="G7" s="76">
        <f>'Sign up a guider account'!I4</f>
        <v>16</v>
      </c>
      <c r="O7" s="19"/>
      <c r="P7" s="20"/>
    </row>
    <row r="8" spans="1:16" s="17" customFormat="1">
      <c r="B8" s="81">
        <v>3</v>
      </c>
      <c r="C8" s="41" t="str">
        <f>Search!C1</f>
        <v>Search</v>
      </c>
      <c r="D8" s="76">
        <f>Search!B4</f>
        <v>8</v>
      </c>
      <c r="E8" s="76">
        <f>Search!E4</f>
        <v>0</v>
      </c>
      <c r="F8" s="76">
        <f>Search!G4</f>
        <v>0</v>
      </c>
      <c r="G8" s="76">
        <f>Search!I4</f>
        <v>8</v>
      </c>
      <c r="O8" s="19"/>
      <c r="P8" s="20"/>
    </row>
    <row r="9" spans="1:16" s="17" customFormat="1">
      <c r="B9" s="81">
        <v>4</v>
      </c>
      <c r="C9" s="41" t="str">
        <f>View!C1</f>
        <v>View</v>
      </c>
      <c r="D9" s="76">
        <f>View!B4</f>
        <v>11</v>
      </c>
      <c r="E9" s="76">
        <f>View!E4</f>
        <v>0</v>
      </c>
      <c r="F9" s="76">
        <f>View!G4</f>
        <v>0</v>
      </c>
      <c r="G9" s="76">
        <f>View!I4</f>
        <v>11</v>
      </c>
      <c r="O9" s="19"/>
      <c r="P9" s="20"/>
    </row>
    <row r="10" spans="1:16" s="17" customFormat="1">
      <c r="B10" s="81">
        <v>5</v>
      </c>
      <c r="C10" s="41" t="str">
        <f>'View detail of one post'!C1</f>
        <v>View detail of one post</v>
      </c>
      <c r="D10" s="76">
        <f>'View detail of one post'!B4</f>
        <v>15</v>
      </c>
      <c r="E10" s="76">
        <f>'View detail of one post'!E4</f>
        <v>0</v>
      </c>
      <c r="F10" s="76">
        <f>'View detail of one post'!G4</f>
        <v>0</v>
      </c>
      <c r="G10" s="76">
        <f>'View detail of one post'!I4</f>
        <v>15</v>
      </c>
      <c r="O10" s="19"/>
      <c r="P10" s="20"/>
    </row>
    <row r="11" spans="1:16" s="17" customFormat="1">
      <c r="B11" s="81">
        <v>6</v>
      </c>
      <c r="C11" s="41" t="str">
        <f>'View list of post of guider'!C1</f>
        <v>View list of post of guider</v>
      </c>
      <c r="D11" s="76">
        <f>'View list of post of guider'!B4</f>
        <v>7</v>
      </c>
      <c r="E11" s="76">
        <f>'View list of post of guider'!E4</f>
        <v>0</v>
      </c>
      <c r="F11" s="76">
        <f>'View list of post of guider'!G4</f>
        <v>0</v>
      </c>
      <c r="G11" s="76">
        <f>'View list of post of guider'!I4</f>
        <v>7</v>
      </c>
      <c r="O11" s="19"/>
      <c r="P11" s="20"/>
    </row>
    <row r="12" spans="1:16" s="17" customFormat="1">
      <c r="B12" s="81">
        <v>7</v>
      </c>
      <c r="C12" s="41" t="str">
        <f>'View list of post of category'!C1</f>
        <v>View list of post of one category</v>
      </c>
      <c r="D12" s="76">
        <f>'View list of post of category'!B4</f>
        <v>10</v>
      </c>
      <c r="E12" s="76">
        <f>'View list of post of category'!E4</f>
        <v>0</v>
      </c>
      <c r="F12" s="76">
        <f>'View list of post of category'!G4</f>
        <v>0</v>
      </c>
      <c r="G12" s="76">
        <f>'View list of post of category'!I4</f>
        <v>10</v>
      </c>
      <c r="O12" s="19"/>
      <c r="P12" s="20"/>
    </row>
    <row r="13" spans="1:16" s="17" customFormat="1" ht="12" customHeight="1">
      <c r="B13" s="37"/>
      <c r="C13" s="29" t="s">
        <v>29</v>
      </c>
      <c r="D13" s="30">
        <f>SUM(D6:D12)</f>
        <v>83</v>
      </c>
      <c r="E13" s="30">
        <f>SUM(E6:E12)</f>
        <v>0</v>
      </c>
      <c r="F13" s="30">
        <f>SUM(F6:F12)</f>
        <v>0</v>
      </c>
      <c r="G13" s="31">
        <f>SUM(G6:G12)</f>
        <v>83</v>
      </c>
      <c r="O13" s="19"/>
      <c r="P13" s="20"/>
    </row>
  </sheetData>
  <mergeCells count="10">
    <mergeCell ref="N3:O3"/>
    <mergeCell ref="N2:O2"/>
    <mergeCell ref="N1:O1"/>
    <mergeCell ref="L4:P4"/>
    <mergeCell ref="B2:C2"/>
    <mergeCell ref="B3:C3"/>
    <mergeCell ref="B1:G1"/>
    <mergeCell ref="L1:M1"/>
    <mergeCell ref="L2:M2"/>
    <mergeCell ref="L3:M3"/>
  </mergeCells>
  <hyperlinks>
    <hyperlink ref="C6" location="'Sign up a traveler account'!A1" display="'Sign up a traveler account'!A1" xr:uid="{00000000-0004-0000-0200-000000000000}"/>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2"/>
  <sheetViews>
    <sheetView topLeftCell="A11" zoomScaleNormal="100" workbookViewId="0"/>
  </sheetViews>
  <sheetFormatPr baseColWidth="10" defaultColWidth="8.83203125" defaultRowHeight="15"/>
  <cols>
    <col min="1" max="1" width="8.83203125" style="54" bestFit="1" customWidth="1"/>
    <col min="2" max="2" width="13.6640625" style="54" bestFit="1" customWidth="1"/>
    <col min="3" max="3" width="35.33203125" style="47" customWidth="1"/>
    <col min="4" max="4" width="43.5" style="54" customWidth="1"/>
    <col min="5" max="5" width="33.5" style="51" customWidth="1"/>
    <col min="6" max="6" width="29.6640625" style="52" customWidth="1"/>
    <col min="7" max="7" width="27.83203125" style="47" customWidth="1"/>
    <col min="8" max="8" width="26.6640625" style="54" bestFit="1" customWidth="1"/>
    <col min="9" max="9" width="27.5" style="54" customWidth="1"/>
    <col min="10" max="10" width="11.6640625" style="54" bestFit="1" customWidth="1"/>
    <col min="11" max="11" width="12.5" style="54" bestFit="1" customWidth="1"/>
    <col min="12" max="12" width="13.5" style="54" bestFit="1" customWidth="1"/>
    <col min="13" max="13" width="10.83203125" style="54" customWidth="1"/>
    <col min="14" max="16384" width="8.83203125" style="54"/>
  </cols>
  <sheetData>
    <row r="1" spans="1:15" s="53" customFormat="1">
      <c r="B1" s="61" t="s">
        <v>6</v>
      </c>
      <c r="C1" s="62" t="s">
        <v>45</v>
      </c>
      <c r="D1" s="95"/>
      <c r="E1" s="95"/>
      <c r="F1" s="95"/>
      <c r="G1" s="95"/>
      <c r="H1" s="95"/>
      <c r="I1" s="95"/>
      <c r="J1" s="95"/>
      <c r="K1" s="95"/>
      <c r="L1" s="95"/>
      <c r="M1" s="75"/>
      <c r="N1" s="63"/>
      <c r="O1" s="64"/>
    </row>
    <row r="2" spans="1:15" s="53" customFormat="1" ht="29">
      <c r="B2" s="61" t="s">
        <v>7</v>
      </c>
      <c r="C2" s="65"/>
      <c r="D2" s="96"/>
      <c r="E2" s="96"/>
      <c r="F2" s="96"/>
      <c r="G2" s="96"/>
      <c r="H2" s="96"/>
      <c r="I2" s="96"/>
      <c r="J2" s="96"/>
      <c r="K2" s="96"/>
      <c r="L2" s="95"/>
      <c r="M2" s="75"/>
      <c r="N2" s="63"/>
      <c r="O2" s="64"/>
    </row>
    <row r="3" spans="1:15" s="53" customFormat="1">
      <c r="B3" s="66" t="s">
        <v>8</v>
      </c>
      <c r="C3" s="67"/>
      <c r="D3" s="97"/>
      <c r="E3" s="66" t="s">
        <v>9</v>
      </c>
      <c r="F3" s="98"/>
      <c r="G3" s="68" t="s">
        <v>18</v>
      </c>
      <c r="H3" s="100"/>
      <c r="I3" s="66" t="s">
        <v>10</v>
      </c>
      <c r="J3" s="69"/>
      <c r="K3" s="66" t="s">
        <v>34</v>
      </c>
      <c r="L3" s="66" t="s">
        <v>35</v>
      </c>
      <c r="M3" s="32" t="s">
        <v>36</v>
      </c>
      <c r="N3" s="66"/>
      <c r="O3" s="64"/>
    </row>
    <row r="4" spans="1:15" s="53" customFormat="1">
      <c r="B4" s="70">
        <f>COUNTIF(I7:I86,"Pass")</f>
        <v>16</v>
      </c>
      <c r="C4" s="71"/>
      <c r="D4" s="97"/>
      <c r="E4" s="70">
        <f>COUNTIF(I8:I86,"Fail")</f>
        <v>0</v>
      </c>
      <c r="F4" s="99"/>
      <c r="G4" s="72">
        <f>COUNTIF(I8:I86,"Untested")</f>
        <v>0</v>
      </c>
      <c r="H4" s="101"/>
      <c r="I4" s="66">
        <f>(B4+E4+G4)</f>
        <v>16</v>
      </c>
      <c r="J4" s="73"/>
      <c r="K4" s="66">
        <f>COUNTIF(J8:J86,"High")</f>
        <v>0</v>
      </c>
      <c r="L4" s="66">
        <f>COUNTIF(J7:J86,"Medium")</f>
        <v>16</v>
      </c>
      <c r="M4" s="32">
        <f>COUNTIF(J8:J86,"Low")</f>
        <v>0</v>
      </c>
      <c r="N4" s="32"/>
      <c r="O4" s="64"/>
    </row>
    <row r="5" spans="1:15">
      <c r="B5" s="44"/>
      <c r="C5" s="45"/>
      <c r="D5" s="44"/>
      <c r="E5" s="50"/>
      <c r="F5" s="50"/>
      <c r="G5" s="45"/>
      <c r="H5" s="44"/>
      <c r="I5" s="44"/>
      <c r="J5" s="44"/>
      <c r="K5" s="44"/>
      <c r="L5" s="46"/>
    </row>
    <row r="6" spans="1:15" ht="16">
      <c r="A6" s="14" t="s">
        <v>11</v>
      </c>
      <c r="B6" s="14" t="s">
        <v>43</v>
      </c>
      <c r="C6" s="42" t="s">
        <v>40</v>
      </c>
      <c r="D6" s="15" t="s">
        <v>41</v>
      </c>
      <c r="E6" s="15" t="s">
        <v>42</v>
      </c>
      <c r="F6" s="14" t="s">
        <v>12</v>
      </c>
      <c r="G6" s="43" t="s">
        <v>13</v>
      </c>
      <c r="H6" s="15" t="s">
        <v>14</v>
      </c>
      <c r="I6" s="15" t="s">
        <v>15</v>
      </c>
      <c r="J6" s="15" t="s">
        <v>33</v>
      </c>
      <c r="K6" s="15" t="s">
        <v>16</v>
      </c>
      <c r="L6" s="15" t="s">
        <v>17</v>
      </c>
      <c r="M6" s="15" t="s">
        <v>37</v>
      </c>
      <c r="N6" s="15" t="s">
        <v>38</v>
      </c>
    </row>
    <row r="7" spans="1:15" ht="32">
      <c r="A7" s="55">
        <v>1</v>
      </c>
      <c r="B7" s="48" t="s">
        <v>44</v>
      </c>
      <c r="C7" s="60" t="s">
        <v>50</v>
      </c>
      <c r="D7" s="48" t="s">
        <v>47</v>
      </c>
      <c r="E7" s="48"/>
      <c r="F7" s="49"/>
      <c r="G7" s="48" t="s">
        <v>48</v>
      </c>
      <c r="H7" s="56"/>
      <c r="I7" s="57" t="s">
        <v>8</v>
      </c>
      <c r="J7" s="57" t="s">
        <v>35</v>
      </c>
      <c r="K7" s="58"/>
      <c r="L7" s="56"/>
      <c r="M7" s="59" t="s">
        <v>209</v>
      </c>
      <c r="N7" s="58" t="s">
        <v>46</v>
      </c>
    </row>
    <row r="8" spans="1:15" ht="48">
      <c r="A8" s="55">
        <v>2</v>
      </c>
      <c r="B8" s="48" t="s">
        <v>44</v>
      </c>
      <c r="C8" s="60" t="s">
        <v>51</v>
      </c>
      <c r="D8" s="48" t="s">
        <v>47</v>
      </c>
      <c r="E8" s="48"/>
      <c r="F8" s="49"/>
      <c r="G8" s="48" t="s">
        <v>49</v>
      </c>
      <c r="H8" s="56"/>
      <c r="I8" s="57" t="s">
        <v>8</v>
      </c>
      <c r="J8" s="57" t="s">
        <v>35</v>
      </c>
      <c r="K8" s="58"/>
      <c r="L8" s="56"/>
      <c r="M8" s="59" t="s">
        <v>209</v>
      </c>
      <c r="N8" s="58" t="s">
        <v>46</v>
      </c>
    </row>
    <row r="9" spans="1:15" ht="32">
      <c r="A9" s="55">
        <v>3</v>
      </c>
      <c r="B9" s="48" t="s">
        <v>44</v>
      </c>
      <c r="C9" s="60" t="s">
        <v>52</v>
      </c>
      <c r="D9" s="48" t="s">
        <v>47</v>
      </c>
      <c r="E9" s="48"/>
      <c r="F9" s="49"/>
      <c r="G9" s="48" t="s">
        <v>53</v>
      </c>
      <c r="H9" s="56"/>
      <c r="I9" s="57" t="s">
        <v>8</v>
      </c>
      <c r="J9" s="57" t="s">
        <v>35</v>
      </c>
      <c r="K9" s="58"/>
      <c r="L9" s="56"/>
      <c r="M9" s="59" t="s">
        <v>209</v>
      </c>
      <c r="N9" s="58" t="s">
        <v>46</v>
      </c>
    </row>
    <row r="10" spans="1:15" ht="32">
      <c r="A10" s="55">
        <v>4</v>
      </c>
      <c r="B10" s="48" t="s">
        <v>44</v>
      </c>
      <c r="C10" s="60" t="s">
        <v>54</v>
      </c>
      <c r="D10" s="48" t="s">
        <v>47</v>
      </c>
      <c r="E10" s="48"/>
      <c r="F10" s="49"/>
      <c r="G10" s="48" t="s">
        <v>57</v>
      </c>
      <c r="H10" s="56"/>
      <c r="I10" s="57" t="s">
        <v>8</v>
      </c>
      <c r="J10" s="57" t="s">
        <v>35</v>
      </c>
      <c r="K10" s="58"/>
      <c r="L10" s="56"/>
      <c r="M10" s="59" t="s">
        <v>209</v>
      </c>
      <c r="N10" s="58" t="s">
        <v>46</v>
      </c>
    </row>
    <row r="11" spans="1:15" ht="32">
      <c r="A11" s="55">
        <v>5</v>
      </c>
      <c r="B11" s="48" t="s">
        <v>44</v>
      </c>
      <c r="C11" s="60" t="s">
        <v>55</v>
      </c>
      <c r="D11" s="48" t="s">
        <v>47</v>
      </c>
      <c r="E11" s="48"/>
      <c r="F11" s="49"/>
      <c r="G11" s="48" t="s">
        <v>58</v>
      </c>
      <c r="H11" s="56"/>
      <c r="I11" s="57" t="s">
        <v>8</v>
      </c>
      <c r="J11" s="57" t="s">
        <v>35</v>
      </c>
      <c r="K11" s="58"/>
      <c r="L11" s="56"/>
      <c r="M11" s="59" t="s">
        <v>209</v>
      </c>
      <c r="N11" s="58" t="s">
        <v>46</v>
      </c>
    </row>
    <row r="12" spans="1:15" ht="32">
      <c r="A12" s="55">
        <v>6</v>
      </c>
      <c r="B12" s="48" t="s">
        <v>44</v>
      </c>
      <c r="C12" s="60" t="s">
        <v>56</v>
      </c>
      <c r="D12" s="48" t="s">
        <v>47</v>
      </c>
      <c r="E12" s="48"/>
      <c r="F12" s="49"/>
      <c r="G12" s="48" t="s">
        <v>60</v>
      </c>
      <c r="H12" s="56"/>
      <c r="I12" s="57" t="s">
        <v>8</v>
      </c>
      <c r="J12" s="57" t="s">
        <v>35</v>
      </c>
      <c r="K12" s="58"/>
      <c r="L12" s="56"/>
      <c r="M12" s="59" t="s">
        <v>209</v>
      </c>
      <c r="N12" s="58" t="s">
        <v>46</v>
      </c>
    </row>
    <row r="13" spans="1:15" ht="32">
      <c r="A13" s="55">
        <v>7</v>
      </c>
      <c r="B13" s="48" t="s">
        <v>44</v>
      </c>
      <c r="C13" s="60" t="s">
        <v>59</v>
      </c>
      <c r="D13" s="48" t="s">
        <v>47</v>
      </c>
      <c r="E13" s="48"/>
      <c r="F13" s="49"/>
      <c r="G13" s="48" t="s">
        <v>61</v>
      </c>
      <c r="H13" s="56"/>
      <c r="I13" s="57" t="s">
        <v>8</v>
      </c>
      <c r="J13" s="57" t="s">
        <v>35</v>
      </c>
      <c r="K13" s="58"/>
      <c r="L13" s="56"/>
      <c r="M13" s="59" t="s">
        <v>209</v>
      </c>
      <c r="N13" s="58" t="s">
        <v>46</v>
      </c>
    </row>
    <row r="14" spans="1:15" ht="48">
      <c r="A14" s="55">
        <v>8</v>
      </c>
      <c r="B14" s="48" t="s">
        <v>44</v>
      </c>
      <c r="C14" s="60" t="s">
        <v>62</v>
      </c>
      <c r="D14" s="48" t="s">
        <v>47</v>
      </c>
      <c r="E14" s="48"/>
      <c r="F14" s="49"/>
      <c r="G14" s="48" t="s">
        <v>63</v>
      </c>
      <c r="H14" s="56"/>
      <c r="I14" s="57" t="s">
        <v>8</v>
      </c>
      <c r="J14" s="57" t="s">
        <v>35</v>
      </c>
      <c r="K14" s="58"/>
      <c r="L14" s="56"/>
      <c r="M14" s="59" t="s">
        <v>209</v>
      </c>
      <c r="N14" s="58" t="s">
        <v>46</v>
      </c>
    </row>
    <row r="15" spans="1:15" ht="64">
      <c r="A15" s="55">
        <v>9</v>
      </c>
      <c r="B15" s="48" t="s">
        <v>44</v>
      </c>
      <c r="C15" s="60" t="s">
        <v>65</v>
      </c>
      <c r="D15" s="48" t="s">
        <v>80</v>
      </c>
      <c r="E15" s="48"/>
      <c r="F15" s="49"/>
      <c r="G15" s="48" t="s">
        <v>64</v>
      </c>
      <c r="H15" s="56"/>
      <c r="I15" s="57" t="s">
        <v>8</v>
      </c>
      <c r="J15" s="57" t="s">
        <v>35</v>
      </c>
      <c r="K15" s="58"/>
      <c r="L15" s="56"/>
      <c r="M15" s="59" t="s">
        <v>209</v>
      </c>
      <c r="N15" s="58" t="s">
        <v>46</v>
      </c>
    </row>
    <row r="16" spans="1:15" ht="64">
      <c r="A16" s="55">
        <v>10</v>
      </c>
      <c r="B16" s="48" t="s">
        <v>44</v>
      </c>
      <c r="C16" s="60" t="s">
        <v>66</v>
      </c>
      <c r="D16" s="48" t="s">
        <v>80</v>
      </c>
      <c r="E16" s="48"/>
      <c r="F16" s="49"/>
      <c r="G16" s="48" t="s">
        <v>68</v>
      </c>
      <c r="H16" s="56"/>
      <c r="I16" s="57" t="s">
        <v>8</v>
      </c>
      <c r="J16" s="57" t="s">
        <v>35</v>
      </c>
      <c r="K16" s="58"/>
      <c r="L16" s="56"/>
      <c r="M16" s="59" t="s">
        <v>209</v>
      </c>
      <c r="N16" s="58" t="s">
        <v>46</v>
      </c>
    </row>
    <row r="17" spans="1:14" ht="64">
      <c r="A17" s="55">
        <v>11</v>
      </c>
      <c r="B17" s="48" t="s">
        <v>44</v>
      </c>
      <c r="C17" s="60" t="s">
        <v>67</v>
      </c>
      <c r="D17" s="48" t="s">
        <v>80</v>
      </c>
      <c r="E17" s="48"/>
      <c r="F17" s="49"/>
      <c r="G17" s="48" t="s">
        <v>69</v>
      </c>
      <c r="H17" s="56"/>
      <c r="I17" s="57" t="s">
        <v>8</v>
      </c>
      <c r="J17" s="57" t="s">
        <v>35</v>
      </c>
      <c r="K17" s="58"/>
      <c r="L17" s="56"/>
      <c r="M17" s="59" t="s">
        <v>209</v>
      </c>
      <c r="N17" s="58" t="s">
        <v>46</v>
      </c>
    </row>
    <row r="18" spans="1:14" ht="64">
      <c r="A18" s="55">
        <v>12</v>
      </c>
      <c r="B18" s="48" t="s">
        <v>44</v>
      </c>
      <c r="C18" s="60" t="s">
        <v>70</v>
      </c>
      <c r="D18" s="48" t="s">
        <v>80</v>
      </c>
      <c r="E18" s="48"/>
      <c r="F18" s="49"/>
      <c r="G18" s="48" t="s">
        <v>72</v>
      </c>
      <c r="H18" s="56"/>
      <c r="I18" s="57" t="s">
        <v>8</v>
      </c>
      <c r="J18" s="57" t="s">
        <v>35</v>
      </c>
      <c r="K18" s="58"/>
      <c r="L18" s="56"/>
      <c r="M18" s="59" t="s">
        <v>209</v>
      </c>
      <c r="N18" s="58" t="s">
        <v>46</v>
      </c>
    </row>
    <row r="19" spans="1:14" ht="45.75" customHeight="1">
      <c r="A19" s="55">
        <v>13</v>
      </c>
      <c r="B19" s="48" t="s">
        <v>44</v>
      </c>
      <c r="C19" s="60" t="s">
        <v>71</v>
      </c>
      <c r="D19" s="48" t="s">
        <v>80</v>
      </c>
      <c r="E19" s="48"/>
      <c r="F19" s="49"/>
      <c r="G19" s="48" t="s">
        <v>73</v>
      </c>
      <c r="H19" s="56"/>
      <c r="I19" s="57" t="s">
        <v>8</v>
      </c>
      <c r="J19" s="57" t="s">
        <v>35</v>
      </c>
      <c r="K19" s="58"/>
      <c r="L19" s="56"/>
      <c r="M19" s="59" t="s">
        <v>209</v>
      </c>
      <c r="N19" s="58" t="s">
        <v>46</v>
      </c>
    </row>
    <row r="20" spans="1:14" ht="64">
      <c r="A20" s="78">
        <v>14</v>
      </c>
      <c r="B20" s="48" t="s">
        <v>44</v>
      </c>
      <c r="C20" s="60" t="s">
        <v>70</v>
      </c>
      <c r="D20" s="48" t="s">
        <v>80</v>
      </c>
      <c r="E20" s="48"/>
      <c r="F20" s="49"/>
      <c r="G20" s="48" t="s">
        <v>72</v>
      </c>
      <c r="H20" s="56"/>
      <c r="I20" s="57" t="s">
        <v>8</v>
      </c>
      <c r="J20" s="57" t="s">
        <v>35</v>
      </c>
      <c r="K20" s="58"/>
      <c r="L20" s="56"/>
      <c r="M20" s="59" t="s">
        <v>209</v>
      </c>
      <c r="N20" s="58" t="s">
        <v>46</v>
      </c>
    </row>
    <row r="21" spans="1:14" ht="64">
      <c r="A21" s="55">
        <v>15</v>
      </c>
      <c r="B21" s="48" t="s">
        <v>74</v>
      </c>
      <c r="C21" s="60" t="s">
        <v>75</v>
      </c>
      <c r="D21" s="48" t="s">
        <v>80</v>
      </c>
      <c r="E21" s="48"/>
      <c r="F21" s="49"/>
      <c r="G21" s="48" t="s">
        <v>77</v>
      </c>
      <c r="H21" s="56"/>
      <c r="I21" s="57" t="s">
        <v>8</v>
      </c>
      <c r="J21" s="57" t="s">
        <v>35</v>
      </c>
      <c r="K21" s="58"/>
      <c r="L21" s="56"/>
      <c r="M21" s="59" t="s">
        <v>209</v>
      </c>
      <c r="N21" s="58" t="s">
        <v>46</v>
      </c>
    </row>
    <row r="22" spans="1:14" ht="64">
      <c r="A22" s="55">
        <v>16</v>
      </c>
      <c r="B22" s="48" t="s">
        <v>74</v>
      </c>
      <c r="C22" s="60" t="s">
        <v>76</v>
      </c>
      <c r="D22" s="48" t="s">
        <v>80</v>
      </c>
      <c r="E22" s="48"/>
      <c r="F22" s="49"/>
      <c r="G22" s="48" t="s">
        <v>78</v>
      </c>
      <c r="H22" s="56"/>
      <c r="I22" s="57" t="s">
        <v>8</v>
      </c>
      <c r="J22" s="57" t="s">
        <v>35</v>
      </c>
      <c r="K22" s="58"/>
      <c r="L22" s="56"/>
      <c r="M22" s="59" t="s">
        <v>209</v>
      </c>
      <c r="N22" s="58" t="s">
        <v>46</v>
      </c>
    </row>
  </sheetData>
  <autoFilter ref="B6:B7" xr:uid="{00000000-0009-0000-0000-000003000000}"/>
  <mergeCells count="5">
    <mergeCell ref="D1:L1"/>
    <mergeCell ref="D2:L2"/>
    <mergeCell ref="D3:D4"/>
    <mergeCell ref="F3:F4"/>
    <mergeCell ref="H3:H4"/>
  </mergeCells>
  <conditionalFormatting sqref="I7:I9">
    <cfRule type="expression" dxfId="257" priority="34">
      <formula>I7="Untested"</formula>
    </cfRule>
    <cfRule type="expression" dxfId="256" priority="35">
      <formula>I7="Pass"</formula>
    </cfRule>
    <cfRule type="expression" dxfId="255" priority="36">
      <formula>I7="Fail"</formula>
    </cfRule>
  </conditionalFormatting>
  <conditionalFormatting sqref="J7:J9">
    <cfRule type="expression" dxfId="254" priority="31">
      <formula>J7="Medium"</formula>
    </cfRule>
    <cfRule type="expression" dxfId="253" priority="32">
      <formula>J7="Low"</formula>
    </cfRule>
    <cfRule type="expression" dxfId="252" priority="33">
      <formula>J7="High"</formula>
    </cfRule>
  </conditionalFormatting>
  <conditionalFormatting sqref="I10:I12">
    <cfRule type="expression" dxfId="251" priority="28">
      <formula>I10="Untested"</formula>
    </cfRule>
    <cfRule type="expression" dxfId="250" priority="29">
      <formula>I10="Pass"</formula>
    </cfRule>
    <cfRule type="expression" dxfId="249" priority="30">
      <formula>I10="Fail"</formula>
    </cfRule>
  </conditionalFormatting>
  <conditionalFormatting sqref="J10:J12">
    <cfRule type="expression" dxfId="248" priority="25">
      <formula>J10="Medium"</formula>
    </cfRule>
    <cfRule type="expression" dxfId="247" priority="26">
      <formula>J10="Low"</formula>
    </cfRule>
    <cfRule type="expression" dxfId="246" priority="27">
      <formula>J10="High"</formula>
    </cfRule>
  </conditionalFormatting>
  <conditionalFormatting sqref="I13:I15">
    <cfRule type="expression" dxfId="245" priority="22">
      <formula>I13="Untested"</formula>
    </cfRule>
    <cfRule type="expression" dxfId="244" priority="23">
      <formula>I13="Pass"</formula>
    </cfRule>
    <cfRule type="expression" dxfId="243" priority="24">
      <formula>I13="Fail"</formula>
    </cfRule>
  </conditionalFormatting>
  <conditionalFormatting sqref="J13:J15">
    <cfRule type="expression" dxfId="242" priority="19">
      <formula>J13="Medium"</formula>
    </cfRule>
    <cfRule type="expression" dxfId="241" priority="20">
      <formula>J13="Low"</formula>
    </cfRule>
    <cfRule type="expression" dxfId="240" priority="21">
      <formula>J13="High"</formula>
    </cfRule>
  </conditionalFormatting>
  <conditionalFormatting sqref="I16:I18">
    <cfRule type="expression" dxfId="239" priority="16">
      <formula>I16="Untested"</formula>
    </cfRule>
    <cfRule type="expression" dxfId="238" priority="17">
      <formula>I16="Pass"</formula>
    </cfRule>
    <cfRule type="expression" dxfId="237" priority="18">
      <formula>I16="Fail"</formula>
    </cfRule>
  </conditionalFormatting>
  <conditionalFormatting sqref="J16:J18">
    <cfRule type="expression" dxfId="236" priority="13">
      <formula>J16="Medium"</formula>
    </cfRule>
    <cfRule type="expression" dxfId="235" priority="14">
      <formula>J16="Low"</formula>
    </cfRule>
    <cfRule type="expression" dxfId="234" priority="15">
      <formula>J16="High"</formula>
    </cfRule>
  </conditionalFormatting>
  <conditionalFormatting sqref="I19">
    <cfRule type="expression" dxfId="233" priority="10">
      <formula>I19="Untested"</formula>
    </cfRule>
    <cfRule type="expression" dxfId="232" priority="11">
      <formula>I19="Pass"</formula>
    </cfRule>
    <cfRule type="expression" dxfId="231" priority="12">
      <formula>I19="Fail"</formula>
    </cfRule>
  </conditionalFormatting>
  <conditionalFormatting sqref="J19">
    <cfRule type="expression" dxfId="230" priority="7">
      <formula>J19="Medium"</formula>
    </cfRule>
    <cfRule type="expression" dxfId="229" priority="8">
      <formula>J19="Low"</formula>
    </cfRule>
    <cfRule type="expression" dxfId="228" priority="9">
      <formula>J19="High"</formula>
    </cfRule>
  </conditionalFormatting>
  <conditionalFormatting sqref="I20:I22">
    <cfRule type="expression" dxfId="227" priority="4">
      <formula>I20="Untested"</formula>
    </cfRule>
    <cfRule type="expression" dxfId="226" priority="5">
      <formula>I20="Pass"</formula>
    </cfRule>
    <cfRule type="expression" dxfId="225" priority="6">
      <formula>I20="Fail"</formula>
    </cfRule>
  </conditionalFormatting>
  <conditionalFormatting sqref="J20:J22">
    <cfRule type="expression" dxfId="224" priority="1">
      <formula>J20="Medium"</formula>
    </cfRule>
    <cfRule type="expression" dxfId="223" priority="2">
      <formula>J20="Low"</formula>
    </cfRule>
    <cfRule type="expression" dxfId="222" priority="3">
      <formula>J20="High"</formula>
    </cfRule>
  </conditionalFormatting>
  <dataValidations count="2">
    <dataValidation type="list" allowBlank="1" showInputMessage="1" showErrorMessage="1" sqref="J2" xr:uid="{00000000-0002-0000-0300-000000000000}">
      <formula1>#REF!</formula1>
    </dataValidation>
    <dataValidation allowBlank="1" showInputMessage="1" showErrorMessage="1" promptTitle="ket-qua1" sqref="I5 I1:I2" xr:uid="{00000000-0002-0000-0300-000001000000}"/>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300-000003000000}">
          <x14:formula1>
            <xm:f>Config!$A$1:$A$4</xm:f>
          </x14:formula1>
          <xm:sqref>J5 I7:I22 J23:J1048576</xm:sqref>
        </x14:dataValidation>
        <x14:dataValidation type="list" allowBlank="1" showInputMessage="1" showErrorMessage="1" xr:uid="{00000000-0002-0000-0300-000004000000}">
          <x14:formula1>
            <xm:f>Config!$B$1:$B$3</xm:f>
          </x14:formula1>
          <xm:sqref>J7:J22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2"/>
  <sheetViews>
    <sheetView topLeftCell="A15" zoomScaleNormal="100" workbookViewId="0"/>
  </sheetViews>
  <sheetFormatPr baseColWidth="10" defaultColWidth="8.83203125" defaultRowHeight="15"/>
  <cols>
    <col min="1" max="1" width="8.83203125" style="54" bestFit="1" customWidth="1"/>
    <col min="2" max="2" width="13.6640625" style="54" bestFit="1" customWidth="1"/>
    <col min="3" max="3" width="35.33203125" style="47" customWidth="1"/>
    <col min="4" max="4" width="43.5" style="54" customWidth="1"/>
    <col min="5" max="5" width="33.5" style="51" customWidth="1"/>
    <col min="6" max="6" width="29.6640625" style="52" customWidth="1"/>
    <col min="7" max="7" width="27.83203125" style="47" customWidth="1"/>
    <col min="8" max="8" width="26.6640625" style="54" bestFit="1" customWidth="1"/>
    <col min="9" max="9" width="27.5" style="54" customWidth="1"/>
    <col min="10" max="10" width="11.6640625" style="54" bestFit="1" customWidth="1"/>
    <col min="11" max="11" width="12.5" style="54" bestFit="1" customWidth="1"/>
    <col min="12" max="12" width="13.5" style="54" bestFit="1" customWidth="1"/>
    <col min="13" max="13" width="10.83203125" style="54" customWidth="1"/>
    <col min="14" max="16384" width="8.83203125" style="54"/>
  </cols>
  <sheetData>
    <row r="1" spans="1:15" s="53" customFormat="1">
      <c r="B1" s="61" t="s">
        <v>6</v>
      </c>
      <c r="C1" s="62" t="s">
        <v>81</v>
      </c>
      <c r="D1" s="95"/>
      <c r="E1" s="95"/>
      <c r="F1" s="95"/>
      <c r="G1" s="95"/>
      <c r="H1" s="95"/>
      <c r="I1" s="95"/>
      <c r="J1" s="95"/>
      <c r="K1" s="95"/>
      <c r="L1" s="95"/>
      <c r="M1" s="74"/>
      <c r="N1" s="63"/>
      <c r="O1" s="64"/>
    </row>
    <row r="2" spans="1:15" s="53" customFormat="1" ht="29">
      <c r="B2" s="61" t="s">
        <v>7</v>
      </c>
      <c r="C2" s="65"/>
      <c r="D2" s="96"/>
      <c r="E2" s="96"/>
      <c r="F2" s="96"/>
      <c r="G2" s="96"/>
      <c r="H2" s="96"/>
      <c r="I2" s="96"/>
      <c r="J2" s="96"/>
      <c r="K2" s="96"/>
      <c r="L2" s="95"/>
      <c r="M2" s="74"/>
      <c r="N2" s="63"/>
      <c r="O2" s="64"/>
    </row>
    <row r="3" spans="1:15" s="53" customFormat="1">
      <c r="B3" s="66" t="s">
        <v>8</v>
      </c>
      <c r="C3" s="67"/>
      <c r="D3" s="97"/>
      <c r="E3" s="66" t="s">
        <v>9</v>
      </c>
      <c r="F3" s="98"/>
      <c r="G3" s="68" t="s">
        <v>18</v>
      </c>
      <c r="H3" s="100"/>
      <c r="I3" s="66" t="s">
        <v>10</v>
      </c>
      <c r="J3" s="69"/>
      <c r="K3" s="66" t="s">
        <v>34</v>
      </c>
      <c r="L3" s="66" t="s">
        <v>35</v>
      </c>
      <c r="M3" s="32" t="s">
        <v>36</v>
      </c>
      <c r="N3" s="66"/>
      <c r="O3" s="64"/>
    </row>
    <row r="4" spans="1:15" s="53" customFormat="1">
      <c r="B4" s="70">
        <f>COUNTIF(I7:I87,"Pass")</f>
        <v>16</v>
      </c>
      <c r="C4" s="71"/>
      <c r="D4" s="97"/>
      <c r="E4" s="70">
        <f>COUNTIF(I8:I87,"Fail")</f>
        <v>0</v>
      </c>
      <c r="F4" s="99"/>
      <c r="G4" s="72">
        <f>COUNTIF(I8:I87,"Untested")</f>
        <v>0</v>
      </c>
      <c r="H4" s="101"/>
      <c r="I4" s="66">
        <f>(B4+E4+G4)</f>
        <v>16</v>
      </c>
      <c r="J4" s="73"/>
      <c r="K4" s="66">
        <f>COUNTIF(J8:J87,"High")</f>
        <v>0</v>
      </c>
      <c r="L4" s="66">
        <f>COUNTIF(J7:J87,"Medium")</f>
        <v>16</v>
      </c>
      <c r="M4" s="32">
        <f>COUNTIF(J8:J87,"Low")</f>
        <v>0</v>
      </c>
      <c r="N4" s="32"/>
      <c r="O4" s="64"/>
    </row>
    <row r="5" spans="1:15">
      <c r="B5" s="44"/>
      <c r="C5" s="45"/>
      <c r="D5" s="44"/>
      <c r="E5" s="50"/>
      <c r="F5" s="50"/>
      <c r="G5" s="45"/>
      <c r="H5" s="44"/>
      <c r="I5" s="44"/>
      <c r="J5" s="44"/>
      <c r="K5" s="44"/>
      <c r="L5" s="46"/>
    </row>
    <row r="6" spans="1:15" ht="16">
      <c r="A6" s="14" t="s">
        <v>11</v>
      </c>
      <c r="B6" s="14" t="s">
        <v>43</v>
      </c>
      <c r="C6" s="42" t="s">
        <v>40</v>
      </c>
      <c r="D6" s="15" t="s">
        <v>41</v>
      </c>
      <c r="E6" s="15" t="s">
        <v>42</v>
      </c>
      <c r="F6" s="14" t="s">
        <v>12</v>
      </c>
      <c r="G6" s="43" t="s">
        <v>13</v>
      </c>
      <c r="H6" s="15" t="s">
        <v>14</v>
      </c>
      <c r="I6" s="15" t="s">
        <v>15</v>
      </c>
      <c r="J6" s="15" t="s">
        <v>33</v>
      </c>
      <c r="K6" s="15" t="s">
        <v>16</v>
      </c>
      <c r="L6" s="15" t="s">
        <v>17</v>
      </c>
      <c r="M6" s="15" t="s">
        <v>37</v>
      </c>
      <c r="N6" s="15" t="s">
        <v>38</v>
      </c>
    </row>
    <row r="7" spans="1:15" ht="32">
      <c r="A7" s="55">
        <v>1</v>
      </c>
      <c r="B7" s="48" t="s">
        <v>44</v>
      </c>
      <c r="C7" s="60" t="s">
        <v>50</v>
      </c>
      <c r="D7" s="48" t="s">
        <v>47</v>
      </c>
      <c r="E7" s="48"/>
      <c r="F7" s="49"/>
      <c r="G7" s="48" t="s">
        <v>48</v>
      </c>
      <c r="H7" s="56"/>
      <c r="I7" s="57" t="s">
        <v>8</v>
      </c>
      <c r="J7" s="57" t="s">
        <v>35</v>
      </c>
      <c r="K7" s="58"/>
      <c r="L7" s="56"/>
      <c r="M7" s="59" t="s">
        <v>209</v>
      </c>
      <c r="N7" s="58" t="s">
        <v>46</v>
      </c>
    </row>
    <row r="8" spans="1:15" ht="48">
      <c r="A8" s="55">
        <v>2</v>
      </c>
      <c r="B8" s="48" t="s">
        <v>44</v>
      </c>
      <c r="C8" s="60" t="s">
        <v>51</v>
      </c>
      <c r="D8" s="48" t="s">
        <v>47</v>
      </c>
      <c r="E8" s="48"/>
      <c r="F8" s="49"/>
      <c r="G8" s="48" t="s">
        <v>49</v>
      </c>
      <c r="H8" s="56"/>
      <c r="I8" s="57" t="s">
        <v>8</v>
      </c>
      <c r="J8" s="57" t="s">
        <v>35</v>
      </c>
      <c r="K8" s="58"/>
      <c r="L8" s="56"/>
      <c r="M8" s="59" t="s">
        <v>209</v>
      </c>
      <c r="N8" s="58" t="s">
        <v>46</v>
      </c>
    </row>
    <row r="9" spans="1:15" ht="32">
      <c r="A9" s="55">
        <v>3</v>
      </c>
      <c r="B9" s="48" t="s">
        <v>44</v>
      </c>
      <c r="C9" s="60" t="s">
        <v>52</v>
      </c>
      <c r="D9" s="48" t="s">
        <v>47</v>
      </c>
      <c r="E9" s="48"/>
      <c r="F9" s="49"/>
      <c r="G9" s="48" t="s">
        <v>53</v>
      </c>
      <c r="H9" s="56"/>
      <c r="I9" s="57" t="s">
        <v>8</v>
      </c>
      <c r="J9" s="57" t="s">
        <v>35</v>
      </c>
      <c r="K9" s="58"/>
      <c r="L9" s="56"/>
      <c r="M9" s="59" t="s">
        <v>209</v>
      </c>
      <c r="N9" s="58" t="s">
        <v>46</v>
      </c>
    </row>
    <row r="10" spans="1:15" ht="32">
      <c r="A10" s="55">
        <v>4</v>
      </c>
      <c r="B10" s="48" t="s">
        <v>44</v>
      </c>
      <c r="C10" s="60" t="s">
        <v>54</v>
      </c>
      <c r="D10" s="48" t="s">
        <v>47</v>
      </c>
      <c r="E10" s="48"/>
      <c r="F10" s="49"/>
      <c r="G10" s="48" t="s">
        <v>57</v>
      </c>
      <c r="H10" s="56"/>
      <c r="I10" s="57" t="s">
        <v>8</v>
      </c>
      <c r="J10" s="57" t="s">
        <v>35</v>
      </c>
      <c r="K10" s="58"/>
      <c r="L10" s="56"/>
      <c r="M10" s="59" t="s">
        <v>209</v>
      </c>
      <c r="N10" s="58" t="s">
        <v>46</v>
      </c>
    </row>
    <row r="11" spans="1:15" ht="32">
      <c r="A11" s="55">
        <v>5</v>
      </c>
      <c r="B11" s="48" t="s">
        <v>44</v>
      </c>
      <c r="C11" s="60" t="s">
        <v>55</v>
      </c>
      <c r="D11" s="48" t="s">
        <v>47</v>
      </c>
      <c r="E11" s="48"/>
      <c r="F11" s="49"/>
      <c r="G11" s="48" t="s">
        <v>58</v>
      </c>
      <c r="H11" s="56"/>
      <c r="I11" s="57" t="s">
        <v>8</v>
      </c>
      <c r="J11" s="57" t="s">
        <v>35</v>
      </c>
      <c r="K11" s="58"/>
      <c r="L11" s="56"/>
      <c r="M11" s="59" t="s">
        <v>209</v>
      </c>
      <c r="N11" s="58" t="s">
        <v>46</v>
      </c>
    </row>
    <row r="12" spans="1:15" ht="32">
      <c r="A12" s="55">
        <v>6</v>
      </c>
      <c r="B12" s="48" t="s">
        <v>44</v>
      </c>
      <c r="C12" s="60" t="s">
        <v>56</v>
      </c>
      <c r="D12" s="48" t="s">
        <v>47</v>
      </c>
      <c r="E12" s="48"/>
      <c r="F12" s="49"/>
      <c r="G12" s="48" t="s">
        <v>60</v>
      </c>
      <c r="H12" s="56"/>
      <c r="I12" s="57" t="s">
        <v>8</v>
      </c>
      <c r="J12" s="57" t="s">
        <v>35</v>
      </c>
      <c r="K12" s="58"/>
      <c r="L12" s="56"/>
      <c r="M12" s="59" t="s">
        <v>209</v>
      </c>
      <c r="N12" s="58" t="s">
        <v>46</v>
      </c>
    </row>
    <row r="13" spans="1:15" ht="32">
      <c r="A13" s="55">
        <v>7</v>
      </c>
      <c r="B13" s="48" t="s">
        <v>44</v>
      </c>
      <c r="C13" s="60" t="s">
        <v>59</v>
      </c>
      <c r="D13" s="48" t="s">
        <v>47</v>
      </c>
      <c r="E13" s="48"/>
      <c r="F13" s="49"/>
      <c r="G13" s="48" t="s">
        <v>61</v>
      </c>
      <c r="H13" s="56"/>
      <c r="I13" s="57" t="s">
        <v>8</v>
      </c>
      <c r="J13" s="57" t="s">
        <v>35</v>
      </c>
      <c r="K13" s="58"/>
      <c r="L13" s="56"/>
      <c r="M13" s="59" t="s">
        <v>209</v>
      </c>
      <c r="N13" s="58" t="s">
        <v>46</v>
      </c>
    </row>
    <row r="14" spans="1:15" ht="48">
      <c r="A14" s="55">
        <v>8</v>
      </c>
      <c r="B14" s="48" t="s">
        <v>44</v>
      </c>
      <c r="C14" s="60" t="s">
        <v>62</v>
      </c>
      <c r="D14" s="48" t="s">
        <v>47</v>
      </c>
      <c r="E14" s="48"/>
      <c r="F14" s="49"/>
      <c r="G14" s="48" t="s">
        <v>63</v>
      </c>
      <c r="H14" s="56"/>
      <c r="I14" s="57" t="s">
        <v>8</v>
      </c>
      <c r="J14" s="57" t="s">
        <v>35</v>
      </c>
      <c r="K14" s="58"/>
      <c r="L14" s="56"/>
      <c r="M14" s="59" t="s">
        <v>209</v>
      </c>
      <c r="N14" s="58" t="s">
        <v>46</v>
      </c>
    </row>
    <row r="15" spans="1:15" ht="64">
      <c r="A15" s="55">
        <v>9</v>
      </c>
      <c r="B15" s="48" t="s">
        <v>44</v>
      </c>
      <c r="C15" s="60" t="s">
        <v>65</v>
      </c>
      <c r="D15" s="48" t="s">
        <v>79</v>
      </c>
      <c r="E15" s="48"/>
      <c r="F15" s="49"/>
      <c r="G15" s="48" t="s">
        <v>64</v>
      </c>
      <c r="H15" s="56"/>
      <c r="I15" s="57" t="s">
        <v>8</v>
      </c>
      <c r="J15" s="57" t="s">
        <v>35</v>
      </c>
      <c r="K15" s="58"/>
      <c r="L15" s="56"/>
      <c r="M15" s="59" t="s">
        <v>209</v>
      </c>
      <c r="N15" s="58" t="s">
        <v>46</v>
      </c>
    </row>
    <row r="16" spans="1:15" ht="64">
      <c r="A16" s="55">
        <v>10</v>
      </c>
      <c r="B16" s="48" t="s">
        <v>44</v>
      </c>
      <c r="C16" s="60" t="s">
        <v>66</v>
      </c>
      <c r="D16" s="48" t="s">
        <v>79</v>
      </c>
      <c r="E16" s="48"/>
      <c r="F16" s="49"/>
      <c r="G16" s="48" t="s">
        <v>68</v>
      </c>
      <c r="H16" s="56"/>
      <c r="I16" s="57" t="s">
        <v>8</v>
      </c>
      <c r="J16" s="57" t="s">
        <v>35</v>
      </c>
      <c r="K16" s="58"/>
      <c r="L16" s="56"/>
      <c r="M16" s="59" t="s">
        <v>209</v>
      </c>
      <c r="N16" s="58" t="s">
        <v>46</v>
      </c>
    </row>
    <row r="17" spans="1:14" ht="64">
      <c r="A17" s="55">
        <v>11</v>
      </c>
      <c r="B17" s="48" t="s">
        <v>44</v>
      </c>
      <c r="C17" s="60" t="s">
        <v>67</v>
      </c>
      <c r="D17" s="48" t="s">
        <v>79</v>
      </c>
      <c r="E17" s="48"/>
      <c r="F17" s="49"/>
      <c r="G17" s="48" t="s">
        <v>69</v>
      </c>
      <c r="H17" s="56"/>
      <c r="I17" s="57" t="s">
        <v>8</v>
      </c>
      <c r="J17" s="57" t="s">
        <v>35</v>
      </c>
      <c r="K17" s="58"/>
      <c r="L17" s="56"/>
      <c r="M17" s="59" t="s">
        <v>209</v>
      </c>
      <c r="N17" s="58" t="s">
        <v>46</v>
      </c>
    </row>
    <row r="18" spans="1:14" ht="64">
      <c r="A18" s="55">
        <v>12</v>
      </c>
      <c r="B18" s="48" t="s">
        <v>44</v>
      </c>
      <c r="C18" s="60" t="s">
        <v>70</v>
      </c>
      <c r="D18" s="48" t="s">
        <v>79</v>
      </c>
      <c r="E18" s="48"/>
      <c r="F18" s="49"/>
      <c r="G18" s="48" t="s">
        <v>72</v>
      </c>
      <c r="H18" s="56"/>
      <c r="I18" s="57" t="s">
        <v>8</v>
      </c>
      <c r="J18" s="57" t="s">
        <v>35</v>
      </c>
      <c r="K18" s="58"/>
      <c r="L18" s="56"/>
      <c r="M18" s="59" t="s">
        <v>209</v>
      </c>
      <c r="N18" s="58" t="s">
        <v>46</v>
      </c>
    </row>
    <row r="19" spans="1:14" ht="64">
      <c r="A19" s="55">
        <v>13</v>
      </c>
      <c r="B19" s="48" t="s">
        <v>44</v>
      </c>
      <c r="C19" s="60" t="s">
        <v>71</v>
      </c>
      <c r="D19" s="48" t="s">
        <v>79</v>
      </c>
      <c r="E19" s="48"/>
      <c r="F19" s="49"/>
      <c r="G19" s="48" t="s">
        <v>73</v>
      </c>
      <c r="H19" s="56"/>
      <c r="I19" s="57" t="s">
        <v>8</v>
      </c>
      <c r="J19" s="57" t="s">
        <v>35</v>
      </c>
      <c r="K19" s="58"/>
      <c r="L19" s="56"/>
      <c r="M19" s="59" t="s">
        <v>209</v>
      </c>
      <c r="N19" s="58" t="s">
        <v>46</v>
      </c>
    </row>
    <row r="20" spans="1:14" ht="64">
      <c r="A20" s="55">
        <v>14</v>
      </c>
      <c r="B20" s="48" t="s">
        <v>44</v>
      </c>
      <c r="C20" s="60" t="s">
        <v>70</v>
      </c>
      <c r="D20" s="48" t="s">
        <v>79</v>
      </c>
      <c r="E20" s="48"/>
      <c r="F20" s="49"/>
      <c r="G20" s="48" t="s">
        <v>72</v>
      </c>
      <c r="H20" s="56"/>
      <c r="I20" s="57" t="s">
        <v>8</v>
      </c>
      <c r="J20" s="57" t="s">
        <v>35</v>
      </c>
      <c r="K20" s="58"/>
      <c r="L20" s="56"/>
      <c r="M20" s="59" t="s">
        <v>209</v>
      </c>
      <c r="N20" s="58" t="s">
        <v>46</v>
      </c>
    </row>
    <row r="21" spans="1:14" ht="64">
      <c r="A21" s="55">
        <v>15</v>
      </c>
      <c r="B21" s="48" t="s">
        <v>74</v>
      </c>
      <c r="C21" s="60" t="s">
        <v>75</v>
      </c>
      <c r="D21" s="48" t="s">
        <v>79</v>
      </c>
      <c r="E21" s="48"/>
      <c r="F21" s="49"/>
      <c r="G21" s="48" t="s">
        <v>77</v>
      </c>
      <c r="H21" s="56"/>
      <c r="I21" s="57" t="s">
        <v>8</v>
      </c>
      <c r="J21" s="57" t="s">
        <v>35</v>
      </c>
      <c r="K21" s="58"/>
      <c r="L21" s="56"/>
      <c r="M21" s="59" t="s">
        <v>209</v>
      </c>
      <c r="N21" s="58" t="s">
        <v>46</v>
      </c>
    </row>
    <row r="22" spans="1:14" ht="64">
      <c r="A22" s="55">
        <v>16</v>
      </c>
      <c r="B22" s="48" t="s">
        <v>74</v>
      </c>
      <c r="C22" s="60" t="s">
        <v>76</v>
      </c>
      <c r="D22" s="48" t="s">
        <v>79</v>
      </c>
      <c r="E22" s="48"/>
      <c r="F22" s="49"/>
      <c r="G22" s="48" t="s">
        <v>78</v>
      </c>
      <c r="H22" s="56"/>
      <c r="I22" s="57" t="s">
        <v>8</v>
      </c>
      <c r="J22" s="57" t="s">
        <v>35</v>
      </c>
      <c r="K22" s="58"/>
      <c r="L22" s="56"/>
      <c r="M22" s="59" t="s">
        <v>209</v>
      </c>
      <c r="N22" s="58" t="s">
        <v>46</v>
      </c>
    </row>
  </sheetData>
  <autoFilter ref="B6:B7" xr:uid="{00000000-0009-0000-0000-000004000000}"/>
  <mergeCells count="5">
    <mergeCell ref="D1:L1"/>
    <mergeCell ref="D2:L2"/>
    <mergeCell ref="D3:D4"/>
    <mergeCell ref="F3:F4"/>
    <mergeCell ref="H3:H4"/>
  </mergeCells>
  <conditionalFormatting sqref="I7">
    <cfRule type="expression" dxfId="221" priority="70">
      <formula>I7="Untested"</formula>
    </cfRule>
    <cfRule type="expression" dxfId="220" priority="71">
      <formula>I7="Pass"</formula>
    </cfRule>
    <cfRule type="expression" dxfId="219" priority="72">
      <formula>I7="Fail"</formula>
    </cfRule>
  </conditionalFormatting>
  <conditionalFormatting sqref="J7">
    <cfRule type="expression" dxfId="218" priority="67">
      <formula>J7="Medium"</formula>
    </cfRule>
    <cfRule type="expression" dxfId="217" priority="68">
      <formula>J7="Low"</formula>
    </cfRule>
    <cfRule type="expression" dxfId="216" priority="69">
      <formula>J7="High"</formula>
    </cfRule>
  </conditionalFormatting>
  <conditionalFormatting sqref="I8">
    <cfRule type="expression" dxfId="215" priority="58">
      <formula>I8="Untested"</formula>
    </cfRule>
    <cfRule type="expression" dxfId="214" priority="59">
      <formula>I8="Pass"</formula>
    </cfRule>
    <cfRule type="expression" dxfId="213" priority="60">
      <formula>I8="Fail"</formula>
    </cfRule>
  </conditionalFormatting>
  <conditionalFormatting sqref="J8">
    <cfRule type="expression" dxfId="212" priority="55">
      <formula>J8="Medium"</formula>
    </cfRule>
    <cfRule type="expression" dxfId="211" priority="56">
      <formula>J8="Low"</formula>
    </cfRule>
    <cfRule type="expression" dxfId="210" priority="57">
      <formula>J8="High"</formula>
    </cfRule>
  </conditionalFormatting>
  <conditionalFormatting sqref="I9">
    <cfRule type="expression" dxfId="209" priority="52">
      <formula>I9="Untested"</formula>
    </cfRule>
    <cfRule type="expression" dxfId="208" priority="53">
      <formula>I9="Pass"</formula>
    </cfRule>
    <cfRule type="expression" dxfId="207" priority="54">
      <formula>I9="Fail"</formula>
    </cfRule>
  </conditionalFormatting>
  <conditionalFormatting sqref="J9">
    <cfRule type="expression" dxfId="206" priority="49">
      <formula>J9="Medium"</formula>
    </cfRule>
    <cfRule type="expression" dxfId="205" priority="50">
      <formula>J9="Low"</formula>
    </cfRule>
    <cfRule type="expression" dxfId="204" priority="51">
      <formula>J9="High"</formula>
    </cfRule>
  </conditionalFormatting>
  <conditionalFormatting sqref="I10">
    <cfRule type="expression" dxfId="203" priority="16">
      <formula>I10="Untested"</formula>
    </cfRule>
    <cfRule type="expression" dxfId="202" priority="17">
      <formula>I10="Pass"</formula>
    </cfRule>
    <cfRule type="expression" dxfId="201" priority="18">
      <formula>I10="Fail"</formula>
    </cfRule>
  </conditionalFormatting>
  <conditionalFormatting sqref="J10">
    <cfRule type="expression" dxfId="200" priority="13">
      <formula>J10="Medium"</formula>
    </cfRule>
    <cfRule type="expression" dxfId="199" priority="14">
      <formula>J10="Low"</formula>
    </cfRule>
    <cfRule type="expression" dxfId="198" priority="15">
      <formula>J10="High"</formula>
    </cfRule>
  </conditionalFormatting>
  <conditionalFormatting sqref="I11">
    <cfRule type="expression" dxfId="197" priority="10">
      <formula>I11="Untested"</formula>
    </cfRule>
    <cfRule type="expression" dxfId="196" priority="11">
      <formula>I11="Pass"</formula>
    </cfRule>
    <cfRule type="expression" dxfId="195" priority="12">
      <formula>I11="Fail"</formula>
    </cfRule>
  </conditionalFormatting>
  <conditionalFormatting sqref="J11">
    <cfRule type="expression" dxfId="194" priority="7">
      <formula>J11="Medium"</formula>
    </cfRule>
    <cfRule type="expression" dxfId="193" priority="8">
      <formula>J11="Low"</formula>
    </cfRule>
    <cfRule type="expression" dxfId="192" priority="9">
      <formula>J11="High"</formula>
    </cfRule>
  </conditionalFormatting>
  <conditionalFormatting sqref="I12:I22">
    <cfRule type="expression" dxfId="191" priority="4">
      <formula>I12="Untested"</formula>
    </cfRule>
    <cfRule type="expression" dxfId="190" priority="5">
      <formula>I12="Pass"</formula>
    </cfRule>
    <cfRule type="expression" dxfId="189" priority="6">
      <formula>I12="Fail"</formula>
    </cfRule>
  </conditionalFormatting>
  <conditionalFormatting sqref="J12:J22">
    <cfRule type="expression" dxfId="188" priority="1">
      <formula>J12="Medium"</formula>
    </cfRule>
    <cfRule type="expression" dxfId="187" priority="2">
      <formula>J12="Low"</formula>
    </cfRule>
    <cfRule type="expression" dxfId="186" priority="3">
      <formula>J12="High"</formula>
    </cfRule>
  </conditionalFormatting>
  <dataValidations count="2">
    <dataValidation allowBlank="1" showInputMessage="1" showErrorMessage="1" promptTitle="ket-qua1" sqref="I5 I1:I2" xr:uid="{00000000-0002-0000-0400-000000000000}"/>
    <dataValidation type="list" allowBlank="1" showInputMessage="1" showErrorMessage="1" sqref="J2" xr:uid="{00000000-0002-0000-0400-000001000000}">
      <formula1>#REF!</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2000000}">
          <x14:formula1>
            <xm:f>Config!$A$1:$A$4</xm:f>
          </x14:formula1>
          <xm:sqref>J5 J23:J1048576</xm:sqref>
        </x14:dataValidation>
        <x14:dataValidation type="list" allowBlank="1" showInputMessage="1" showErrorMessage="1" xr:uid="{00000000-0002-0000-0400-000003000000}">
          <x14:formula1>
            <xm:f>'/Users/dungnguyen/Desktop/TestCase/C:\Users\YenLT\Desktop\SWP\Final report rè\[Testcase_function-OnlineTickets.xlsx]Config'!#REF!</xm:f>
          </x14:formula1>
          <xm:sqref>J1</xm:sqref>
        </x14:dataValidation>
        <x14:dataValidation type="list" allowBlank="1" showInputMessage="1" showErrorMessage="1" xr:uid="{00000000-0002-0000-0400-000004000000}">
          <x14:formula1>
            <xm:f>'/Users/dungnguyen/Desktop/TestCase/C:\Users\PC Market\Desktop\New folder (4)\Tcs\[Testcase_ManageUser.xlsx]Config'!#REF!</xm:f>
          </x14:formula1>
          <xm:sqref>I7:J22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4"/>
  <sheetViews>
    <sheetView topLeftCell="A8" zoomScaleNormal="100" workbookViewId="0">
      <selection activeCell="E14" sqref="E14"/>
    </sheetView>
  </sheetViews>
  <sheetFormatPr baseColWidth="10" defaultColWidth="8.83203125" defaultRowHeight="15"/>
  <cols>
    <col min="1" max="1" width="8.83203125" style="54" bestFit="1" customWidth="1"/>
    <col min="2" max="2" width="13.6640625" style="54" bestFit="1" customWidth="1"/>
    <col min="3" max="3" width="35.33203125" style="47" customWidth="1"/>
    <col min="4" max="4" width="43.5" style="54" customWidth="1"/>
    <col min="5" max="5" width="33.5" style="51" customWidth="1"/>
    <col min="6" max="6" width="29.6640625" style="52" customWidth="1"/>
    <col min="7" max="7" width="27.83203125" style="47" customWidth="1"/>
    <col min="8" max="8" width="26.6640625" style="54" bestFit="1" customWidth="1"/>
    <col min="9" max="9" width="27.5" style="54" customWidth="1"/>
    <col min="10" max="10" width="11.6640625" style="54" bestFit="1" customWidth="1"/>
    <col min="11" max="11" width="12.5" style="54" bestFit="1" customWidth="1"/>
    <col min="12" max="12" width="13.5" style="54" bestFit="1" customWidth="1"/>
    <col min="13" max="13" width="10.83203125" style="54" customWidth="1"/>
    <col min="14" max="16384" width="8.83203125" style="54"/>
  </cols>
  <sheetData>
    <row r="1" spans="1:15" s="53" customFormat="1">
      <c r="B1" s="61" t="s">
        <v>6</v>
      </c>
      <c r="C1" s="62" t="s">
        <v>83</v>
      </c>
      <c r="D1" s="95"/>
      <c r="E1" s="95"/>
      <c r="F1" s="95"/>
      <c r="G1" s="95"/>
      <c r="H1" s="95"/>
      <c r="I1" s="95"/>
      <c r="J1" s="95"/>
      <c r="K1" s="95"/>
      <c r="L1" s="95"/>
      <c r="M1" s="80"/>
      <c r="N1" s="63"/>
      <c r="O1" s="64"/>
    </row>
    <row r="2" spans="1:15" s="53" customFormat="1" ht="29">
      <c r="B2" s="61" t="s">
        <v>7</v>
      </c>
      <c r="C2" s="65"/>
      <c r="D2" s="96"/>
      <c r="E2" s="96"/>
      <c r="F2" s="96"/>
      <c r="G2" s="96"/>
      <c r="H2" s="96"/>
      <c r="I2" s="96"/>
      <c r="J2" s="96"/>
      <c r="K2" s="96"/>
      <c r="L2" s="95"/>
      <c r="M2" s="80"/>
      <c r="N2" s="63"/>
      <c r="O2" s="64"/>
    </row>
    <row r="3" spans="1:15" s="53" customFormat="1">
      <c r="B3" s="66" t="s">
        <v>8</v>
      </c>
      <c r="C3" s="67"/>
      <c r="D3" s="97"/>
      <c r="E3" s="66" t="s">
        <v>9</v>
      </c>
      <c r="F3" s="98"/>
      <c r="G3" s="68" t="s">
        <v>18</v>
      </c>
      <c r="H3" s="100"/>
      <c r="I3" s="66" t="s">
        <v>10</v>
      </c>
      <c r="J3" s="69"/>
      <c r="K3" s="66" t="s">
        <v>34</v>
      </c>
      <c r="L3" s="66" t="s">
        <v>35</v>
      </c>
      <c r="M3" s="32" t="s">
        <v>36</v>
      </c>
      <c r="N3" s="66"/>
      <c r="O3" s="64"/>
    </row>
    <row r="4" spans="1:15" s="53" customFormat="1">
      <c r="B4" s="70">
        <f>COUNTIF(I7:I101,"Pass")</f>
        <v>8</v>
      </c>
      <c r="C4" s="71"/>
      <c r="D4" s="97"/>
      <c r="E4" s="70">
        <f>COUNTIF(I11:I101,"Fail")</f>
        <v>0</v>
      </c>
      <c r="F4" s="99"/>
      <c r="G4" s="72">
        <f>COUNTIF(I11:I101,"Untested")</f>
        <v>0</v>
      </c>
      <c r="H4" s="101"/>
      <c r="I4" s="66">
        <f>(B4+E4+G4)</f>
        <v>8</v>
      </c>
      <c r="J4" s="73"/>
      <c r="K4" s="66">
        <f>COUNTIF(J11:J101,"High")</f>
        <v>4</v>
      </c>
      <c r="L4" s="66">
        <f>COUNTIF(J11:J101,"Medium")</f>
        <v>0</v>
      </c>
      <c r="M4" s="32">
        <f>COUNTIF(J11:J101,"Low")</f>
        <v>0</v>
      </c>
      <c r="N4" s="32"/>
      <c r="O4" s="64"/>
    </row>
    <row r="5" spans="1:15">
      <c r="B5" s="44"/>
      <c r="C5" s="45"/>
      <c r="D5" s="44"/>
      <c r="E5" s="50"/>
      <c r="F5" s="50"/>
      <c r="G5" s="45"/>
      <c r="H5" s="44"/>
      <c r="I5" s="44"/>
      <c r="J5" s="44"/>
      <c r="K5" s="44"/>
      <c r="L5" s="46"/>
    </row>
    <row r="6" spans="1:15" ht="16">
      <c r="A6" s="14" t="s">
        <v>11</v>
      </c>
      <c r="B6" s="14" t="s">
        <v>43</v>
      </c>
      <c r="C6" s="42" t="s">
        <v>40</v>
      </c>
      <c r="D6" s="15" t="s">
        <v>41</v>
      </c>
      <c r="E6" s="15" t="s">
        <v>42</v>
      </c>
      <c r="F6" s="14" t="s">
        <v>12</v>
      </c>
      <c r="G6" s="43" t="s">
        <v>13</v>
      </c>
      <c r="H6" s="15" t="s">
        <v>14</v>
      </c>
      <c r="I6" s="15" t="s">
        <v>15</v>
      </c>
      <c r="J6" s="15" t="s">
        <v>33</v>
      </c>
      <c r="K6" s="15" t="s">
        <v>16</v>
      </c>
      <c r="L6" s="15" t="s">
        <v>17</v>
      </c>
      <c r="M6" s="15" t="s">
        <v>37</v>
      </c>
      <c r="N6" s="15" t="s">
        <v>38</v>
      </c>
    </row>
    <row r="7" spans="1:15" ht="64">
      <c r="A7" s="55">
        <v>1</v>
      </c>
      <c r="B7" s="48" t="s">
        <v>44</v>
      </c>
      <c r="C7" s="60" t="s">
        <v>84</v>
      </c>
      <c r="D7" s="48" t="s">
        <v>85</v>
      </c>
      <c r="E7" s="48"/>
      <c r="F7" s="49"/>
      <c r="G7" s="48" t="s">
        <v>86</v>
      </c>
      <c r="H7" s="56"/>
      <c r="I7" s="57" t="s">
        <v>8</v>
      </c>
      <c r="J7" s="57" t="s">
        <v>34</v>
      </c>
      <c r="K7" s="58"/>
      <c r="L7" s="56"/>
      <c r="M7" s="59" t="s">
        <v>87</v>
      </c>
      <c r="N7" s="58" t="s">
        <v>46</v>
      </c>
    </row>
    <row r="8" spans="1:15" ht="48">
      <c r="A8" s="55">
        <v>1</v>
      </c>
      <c r="B8" s="48" t="s">
        <v>44</v>
      </c>
      <c r="C8" s="60" t="s">
        <v>88</v>
      </c>
      <c r="D8" s="48" t="s">
        <v>89</v>
      </c>
      <c r="E8" s="48"/>
      <c r="F8" s="49"/>
      <c r="G8" s="48" t="s">
        <v>90</v>
      </c>
      <c r="H8" s="56"/>
      <c r="I8" s="57" t="s">
        <v>8</v>
      </c>
      <c r="J8" s="57" t="s">
        <v>34</v>
      </c>
      <c r="K8" s="58"/>
      <c r="L8" s="56"/>
      <c r="M8" s="59" t="s">
        <v>87</v>
      </c>
      <c r="N8" s="58" t="s">
        <v>46</v>
      </c>
    </row>
    <row r="9" spans="1:15" ht="80">
      <c r="A9" s="55">
        <v>2</v>
      </c>
      <c r="B9" s="48" t="s">
        <v>74</v>
      </c>
      <c r="C9" s="60" t="s">
        <v>91</v>
      </c>
      <c r="D9" s="48" t="s">
        <v>92</v>
      </c>
      <c r="E9" s="48"/>
      <c r="F9" s="49" t="s">
        <v>93</v>
      </c>
      <c r="G9" s="48" t="s">
        <v>94</v>
      </c>
      <c r="H9" s="56"/>
      <c r="I9" s="57" t="s">
        <v>8</v>
      </c>
      <c r="J9" s="57" t="s">
        <v>34</v>
      </c>
      <c r="K9" s="58"/>
      <c r="L9" s="56"/>
      <c r="M9" s="59" t="s">
        <v>87</v>
      </c>
      <c r="N9" s="58" t="s">
        <v>46</v>
      </c>
    </row>
    <row r="10" spans="1:15" ht="80">
      <c r="A10" s="55">
        <v>2</v>
      </c>
      <c r="B10" s="48" t="s">
        <v>74</v>
      </c>
      <c r="C10" s="60" t="s">
        <v>95</v>
      </c>
      <c r="D10" s="48" t="s">
        <v>96</v>
      </c>
      <c r="E10" s="48"/>
      <c r="F10" s="49" t="s">
        <v>97</v>
      </c>
      <c r="G10" s="48" t="s">
        <v>98</v>
      </c>
      <c r="H10" s="56"/>
      <c r="I10" s="57" t="s">
        <v>8</v>
      </c>
      <c r="J10" s="57" t="s">
        <v>34</v>
      </c>
      <c r="K10" s="58"/>
      <c r="L10" s="56"/>
      <c r="M10" s="59" t="s">
        <v>87</v>
      </c>
      <c r="N10" s="58" t="s">
        <v>46</v>
      </c>
    </row>
    <row r="11" spans="1:15" ht="64">
      <c r="A11" s="55">
        <v>2</v>
      </c>
      <c r="B11" s="48" t="s">
        <v>74</v>
      </c>
      <c r="C11" s="60" t="s">
        <v>99</v>
      </c>
      <c r="D11" s="48" t="s">
        <v>100</v>
      </c>
      <c r="E11" s="48"/>
      <c r="F11" s="49" t="s">
        <v>101</v>
      </c>
      <c r="G11" s="48" t="s">
        <v>102</v>
      </c>
      <c r="H11" s="56"/>
      <c r="I11" s="57" t="s">
        <v>8</v>
      </c>
      <c r="J11" s="57" t="s">
        <v>34</v>
      </c>
      <c r="K11" s="58"/>
      <c r="L11" s="56"/>
      <c r="M11" s="59" t="s">
        <v>87</v>
      </c>
      <c r="N11" s="58" t="s">
        <v>46</v>
      </c>
    </row>
    <row r="12" spans="1:15" ht="64">
      <c r="A12" s="55">
        <v>2</v>
      </c>
      <c r="B12" s="48" t="s">
        <v>74</v>
      </c>
      <c r="C12" s="60" t="s">
        <v>103</v>
      </c>
      <c r="D12" s="48" t="s">
        <v>104</v>
      </c>
      <c r="E12" s="48"/>
      <c r="F12" s="49" t="s">
        <v>101</v>
      </c>
      <c r="G12" s="48" t="s">
        <v>102</v>
      </c>
      <c r="H12" s="56"/>
      <c r="I12" s="57" t="s">
        <v>8</v>
      </c>
      <c r="J12" s="57" t="s">
        <v>34</v>
      </c>
      <c r="K12" s="58"/>
      <c r="L12" s="56"/>
      <c r="M12" s="59" t="s">
        <v>87</v>
      </c>
      <c r="N12" s="58" t="s">
        <v>46</v>
      </c>
    </row>
    <row r="13" spans="1:15" ht="64">
      <c r="A13" s="55">
        <v>6</v>
      </c>
      <c r="B13" s="48" t="s">
        <v>44</v>
      </c>
      <c r="C13" s="60" t="s">
        <v>105</v>
      </c>
      <c r="D13" s="48" t="s">
        <v>106</v>
      </c>
      <c r="E13" s="48"/>
      <c r="F13" s="49"/>
      <c r="G13" s="48" t="s">
        <v>107</v>
      </c>
      <c r="H13" s="56"/>
      <c r="I13" s="57" t="s">
        <v>8</v>
      </c>
      <c r="J13" s="57" t="s">
        <v>34</v>
      </c>
      <c r="K13" s="58"/>
      <c r="L13" s="56"/>
      <c r="M13" s="59" t="s">
        <v>87</v>
      </c>
      <c r="N13" s="58" t="s">
        <v>46</v>
      </c>
    </row>
    <row r="14" spans="1:15" ht="64">
      <c r="A14" s="55">
        <v>6</v>
      </c>
      <c r="B14" s="48" t="s">
        <v>74</v>
      </c>
      <c r="C14" s="60" t="s">
        <v>108</v>
      </c>
      <c r="D14" s="48" t="s">
        <v>106</v>
      </c>
      <c r="E14" s="48"/>
      <c r="F14" s="49"/>
      <c r="G14" s="48" t="s">
        <v>109</v>
      </c>
      <c r="H14" s="56"/>
      <c r="I14" s="57" t="s">
        <v>8</v>
      </c>
      <c r="J14" s="57" t="s">
        <v>34</v>
      </c>
      <c r="K14" s="58"/>
      <c r="L14" s="56"/>
      <c r="M14" s="59" t="s">
        <v>87</v>
      </c>
      <c r="N14" s="58" t="s">
        <v>46</v>
      </c>
    </row>
  </sheetData>
  <autoFilter ref="B6:B14" xr:uid="{00000000-0009-0000-0000-000005000000}"/>
  <mergeCells count="5">
    <mergeCell ref="D1:L1"/>
    <mergeCell ref="D2:L2"/>
    <mergeCell ref="D3:D4"/>
    <mergeCell ref="F3:F4"/>
    <mergeCell ref="H3:H4"/>
  </mergeCells>
  <conditionalFormatting sqref="I7">
    <cfRule type="expression" dxfId="185" priority="46">
      <formula>I7="Untested"</formula>
    </cfRule>
    <cfRule type="expression" dxfId="184" priority="47">
      <formula>I7="Pass"</formula>
    </cfRule>
    <cfRule type="expression" dxfId="183" priority="48">
      <formula>I7="Fail"</formula>
    </cfRule>
  </conditionalFormatting>
  <conditionalFormatting sqref="J7">
    <cfRule type="expression" dxfId="182" priority="43">
      <formula>J7="Medium"</formula>
    </cfRule>
    <cfRule type="expression" dxfId="181" priority="44">
      <formula>J7="Low"</formula>
    </cfRule>
    <cfRule type="expression" dxfId="180" priority="45">
      <formula>J7="High"</formula>
    </cfRule>
  </conditionalFormatting>
  <conditionalFormatting sqref="I9">
    <cfRule type="expression" dxfId="179" priority="40">
      <formula>I9="Untested"</formula>
    </cfRule>
    <cfRule type="expression" dxfId="178" priority="41">
      <formula>I9="Pass"</formula>
    </cfRule>
    <cfRule type="expression" dxfId="177" priority="42">
      <formula>I9="Fail"</formula>
    </cfRule>
  </conditionalFormatting>
  <conditionalFormatting sqref="J9">
    <cfRule type="expression" dxfId="176" priority="37">
      <formula>J9="Medium"</formula>
    </cfRule>
    <cfRule type="expression" dxfId="175" priority="38">
      <formula>J9="Low"</formula>
    </cfRule>
    <cfRule type="expression" dxfId="174" priority="39">
      <formula>J9="High"</formula>
    </cfRule>
  </conditionalFormatting>
  <conditionalFormatting sqref="I13">
    <cfRule type="expression" dxfId="173" priority="34">
      <formula>I13="Untested"</formula>
    </cfRule>
    <cfRule type="expression" dxfId="172" priority="35">
      <formula>I13="Pass"</formula>
    </cfRule>
    <cfRule type="expression" dxfId="171" priority="36">
      <formula>I13="Fail"</formula>
    </cfRule>
  </conditionalFormatting>
  <conditionalFormatting sqref="J13">
    <cfRule type="expression" dxfId="170" priority="31">
      <formula>J13="Medium"</formula>
    </cfRule>
    <cfRule type="expression" dxfId="169" priority="32">
      <formula>J13="Low"</formula>
    </cfRule>
    <cfRule type="expression" dxfId="168" priority="33">
      <formula>J13="High"</formula>
    </cfRule>
  </conditionalFormatting>
  <conditionalFormatting sqref="I10">
    <cfRule type="expression" dxfId="167" priority="28">
      <formula>I10="Untested"</formula>
    </cfRule>
    <cfRule type="expression" dxfId="166" priority="29">
      <formula>I10="Pass"</formula>
    </cfRule>
    <cfRule type="expression" dxfId="165" priority="30">
      <formula>I10="Fail"</formula>
    </cfRule>
  </conditionalFormatting>
  <conditionalFormatting sqref="J10">
    <cfRule type="expression" dxfId="164" priority="25">
      <formula>J10="Medium"</formula>
    </cfRule>
    <cfRule type="expression" dxfId="163" priority="26">
      <formula>J10="Low"</formula>
    </cfRule>
    <cfRule type="expression" dxfId="162" priority="27">
      <formula>J10="High"</formula>
    </cfRule>
  </conditionalFormatting>
  <conditionalFormatting sqref="I8">
    <cfRule type="expression" dxfId="161" priority="22">
      <formula>I8="Untested"</formula>
    </cfRule>
    <cfRule type="expression" dxfId="160" priority="23">
      <formula>I8="Pass"</formula>
    </cfRule>
    <cfRule type="expression" dxfId="159" priority="24">
      <formula>I8="Fail"</formula>
    </cfRule>
  </conditionalFormatting>
  <conditionalFormatting sqref="J8">
    <cfRule type="expression" dxfId="158" priority="19">
      <formula>J8="Medium"</formula>
    </cfRule>
    <cfRule type="expression" dxfId="157" priority="20">
      <formula>J8="Low"</formula>
    </cfRule>
    <cfRule type="expression" dxfId="156" priority="21">
      <formula>J8="High"</formula>
    </cfRule>
  </conditionalFormatting>
  <conditionalFormatting sqref="I11">
    <cfRule type="expression" dxfId="155" priority="16">
      <formula>I11="Untested"</formula>
    </cfRule>
    <cfRule type="expression" dxfId="154" priority="17">
      <formula>I11="Pass"</formula>
    </cfRule>
    <cfRule type="expression" dxfId="153" priority="18">
      <formula>I11="Fail"</formula>
    </cfRule>
  </conditionalFormatting>
  <conditionalFormatting sqref="J11">
    <cfRule type="expression" dxfId="152" priority="13">
      <formula>J11="Medium"</formula>
    </cfRule>
    <cfRule type="expression" dxfId="151" priority="14">
      <formula>J11="Low"</formula>
    </cfRule>
    <cfRule type="expression" dxfId="150" priority="15">
      <formula>J11="High"</formula>
    </cfRule>
  </conditionalFormatting>
  <conditionalFormatting sqref="I12">
    <cfRule type="expression" dxfId="149" priority="10">
      <formula>I12="Untested"</formula>
    </cfRule>
    <cfRule type="expression" dxfId="148" priority="11">
      <formula>I12="Pass"</formula>
    </cfRule>
    <cfRule type="expression" dxfId="147" priority="12">
      <formula>I12="Fail"</formula>
    </cfRule>
  </conditionalFormatting>
  <conditionalFormatting sqref="J12">
    <cfRule type="expression" dxfId="146" priority="7">
      <formula>J12="Medium"</formula>
    </cfRule>
    <cfRule type="expression" dxfId="145" priority="8">
      <formula>J12="Low"</formula>
    </cfRule>
    <cfRule type="expression" dxfId="144" priority="9">
      <formula>J12="High"</formula>
    </cfRule>
  </conditionalFormatting>
  <conditionalFormatting sqref="I14">
    <cfRule type="expression" dxfId="143" priority="4">
      <formula>I14="Untested"</formula>
    </cfRule>
    <cfRule type="expression" dxfId="142" priority="5">
      <formula>I14="Pass"</formula>
    </cfRule>
    <cfRule type="expression" dxfId="141" priority="6">
      <formula>I14="Fail"</formula>
    </cfRule>
  </conditionalFormatting>
  <conditionalFormatting sqref="J14">
    <cfRule type="expression" dxfId="140" priority="1">
      <formula>J14="Medium"</formula>
    </cfRule>
    <cfRule type="expression" dxfId="139" priority="2">
      <formula>J14="Low"</formula>
    </cfRule>
    <cfRule type="expression" dxfId="138" priority="3">
      <formula>J14="High"</formula>
    </cfRule>
  </conditionalFormatting>
  <dataValidations count="2">
    <dataValidation allowBlank="1" showInputMessage="1" showErrorMessage="1" promptTitle="ket-qua1" sqref="I5 I1:I2" xr:uid="{00000000-0002-0000-0500-000000000000}"/>
    <dataValidation type="list" allowBlank="1" showInputMessage="1" showErrorMessage="1" sqref="J2" xr:uid="{00000000-0002-0000-05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'/Users/dungnguyen/Desktop/TestCase/C:\Users\DKoran\Desktop\[Guider.xlsx]Config'!#REF!</xm:f>
          </x14:formula1>
          <xm:sqref>J5 J15:J1048576 I7:J14</xm:sqref>
        </x14:dataValidation>
        <x14:dataValidation type="list" allowBlank="1" showInputMessage="1" showErrorMessage="1" xr:uid="{00000000-0002-0000-0500-000003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7"/>
  <sheetViews>
    <sheetView zoomScaleNormal="100" workbookViewId="0">
      <selection activeCell="E7" sqref="E7"/>
    </sheetView>
  </sheetViews>
  <sheetFormatPr baseColWidth="10" defaultColWidth="8.83203125" defaultRowHeight="15"/>
  <cols>
    <col min="1" max="1" width="8.83203125" style="54" bestFit="1" customWidth="1"/>
    <col min="2" max="2" width="13.6640625" style="54" bestFit="1" customWidth="1"/>
    <col min="3" max="3" width="35.33203125" style="47" customWidth="1"/>
    <col min="4" max="4" width="43.5" style="54" customWidth="1"/>
    <col min="5" max="5" width="33.5" style="51" customWidth="1"/>
    <col min="6" max="6" width="29.6640625" style="52" customWidth="1"/>
    <col min="7" max="7" width="27.83203125" style="47" customWidth="1"/>
    <col min="8" max="8" width="26.6640625" style="54" bestFit="1" customWidth="1"/>
    <col min="9" max="9" width="27.5" style="54" customWidth="1"/>
    <col min="10" max="10" width="11.6640625" style="54" bestFit="1" customWidth="1"/>
    <col min="11" max="11" width="12.5" style="54" bestFit="1" customWidth="1"/>
    <col min="12" max="12" width="13.5" style="54" bestFit="1" customWidth="1"/>
    <col min="13" max="13" width="10.83203125" style="54" customWidth="1"/>
    <col min="14" max="16384" width="8.83203125" style="54"/>
  </cols>
  <sheetData>
    <row r="1" spans="1:15" s="53" customFormat="1">
      <c r="B1" s="61" t="s">
        <v>6</v>
      </c>
      <c r="C1" s="62" t="s">
        <v>110</v>
      </c>
      <c r="D1" s="95"/>
      <c r="E1" s="95"/>
      <c r="F1" s="95"/>
      <c r="G1" s="95"/>
      <c r="H1" s="95"/>
      <c r="I1" s="95"/>
      <c r="J1" s="95"/>
      <c r="K1" s="95"/>
      <c r="L1" s="95"/>
      <c r="M1" s="80"/>
      <c r="N1" s="63"/>
      <c r="O1" s="64"/>
    </row>
    <row r="2" spans="1:15" s="53" customFormat="1" ht="29">
      <c r="B2" s="61" t="s">
        <v>7</v>
      </c>
      <c r="C2" s="65"/>
      <c r="D2" s="96"/>
      <c r="E2" s="96"/>
      <c r="F2" s="96"/>
      <c r="G2" s="96"/>
      <c r="H2" s="96"/>
      <c r="I2" s="96"/>
      <c r="J2" s="96"/>
      <c r="K2" s="96"/>
      <c r="L2" s="95"/>
      <c r="M2" s="80"/>
      <c r="N2" s="63"/>
      <c r="O2" s="64"/>
    </row>
    <row r="3" spans="1:15" s="53" customFormat="1">
      <c r="B3" s="66" t="s">
        <v>8</v>
      </c>
      <c r="C3" s="67"/>
      <c r="D3" s="97"/>
      <c r="E3" s="66" t="s">
        <v>9</v>
      </c>
      <c r="F3" s="98"/>
      <c r="G3" s="68" t="s">
        <v>18</v>
      </c>
      <c r="H3" s="100"/>
      <c r="I3" s="66" t="s">
        <v>10</v>
      </c>
      <c r="J3" s="69"/>
      <c r="K3" s="66" t="s">
        <v>34</v>
      </c>
      <c r="L3" s="66" t="s">
        <v>35</v>
      </c>
      <c r="M3" s="32" t="s">
        <v>36</v>
      </c>
      <c r="N3" s="66"/>
      <c r="O3" s="64"/>
    </row>
    <row r="4" spans="1:15" s="53" customFormat="1">
      <c r="B4" s="70">
        <f>COUNTIF(I7:I101,"Pass")</f>
        <v>11</v>
      </c>
      <c r="C4" s="71"/>
      <c r="D4" s="97"/>
      <c r="E4" s="70">
        <f>COUNTIF(I11:I101,"Fail")</f>
        <v>0</v>
      </c>
      <c r="F4" s="99"/>
      <c r="G4" s="72">
        <f>COUNTIF(I11:I101,"Untested")</f>
        <v>0</v>
      </c>
      <c r="H4" s="101"/>
      <c r="I4" s="66">
        <f>(B4+E4+G4)</f>
        <v>11</v>
      </c>
      <c r="J4" s="73"/>
      <c r="K4" s="66">
        <f>COUNTIF(J11:J101,"High")</f>
        <v>7</v>
      </c>
      <c r="L4" s="66">
        <f>COUNTIF(J11:J101,"Medium")</f>
        <v>0</v>
      </c>
      <c r="M4" s="32">
        <f>COUNTIF(J11:J101,"Low")</f>
        <v>0</v>
      </c>
      <c r="N4" s="32"/>
      <c r="O4" s="64"/>
    </row>
    <row r="5" spans="1:15">
      <c r="B5" s="44"/>
      <c r="C5" s="45"/>
      <c r="D5" s="44"/>
      <c r="E5" s="50"/>
      <c r="F5" s="50"/>
      <c r="G5" s="45"/>
      <c r="H5" s="44"/>
      <c r="I5" s="44"/>
      <c r="J5" s="44"/>
      <c r="K5" s="44"/>
      <c r="L5" s="46"/>
    </row>
    <row r="6" spans="1:15" ht="16">
      <c r="A6" s="14" t="s">
        <v>11</v>
      </c>
      <c r="B6" s="14" t="s">
        <v>43</v>
      </c>
      <c r="C6" s="42" t="s">
        <v>40</v>
      </c>
      <c r="D6" s="15" t="s">
        <v>41</v>
      </c>
      <c r="E6" s="15" t="s">
        <v>42</v>
      </c>
      <c r="F6" s="14" t="s">
        <v>12</v>
      </c>
      <c r="G6" s="43" t="s">
        <v>13</v>
      </c>
      <c r="H6" s="15" t="s">
        <v>14</v>
      </c>
      <c r="I6" s="15" t="s">
        <v>15</v>
      </c>
      <c r="J6" s="15" t="s">
        <v>33</v>
      </c>
      <c r="K6" s="15" t="s">
        <v>16</v>
      </c>
      <c r="L6" s="15" t="s">
        <v>17</v>
      </c>
      <c r="M6" s="15" t="s">
        <v>37</v>
      </c>
      <c r="N6" s="15" t="s">
        <v>38</v>
      </c>
    </row>
    <row r="7" spans="1:15" ht="144">
      <c r="A7" s="55">
        <v>1</v>
      </c>
      <c r="B7" s="48" t="s">
        <v>44</v>
      </c>
      <c r="C7" s="60" t="s">
        <v>111</v>
      </c>
      <c r="D7" s="48" t="s">
        <v>85</v>
      </c>
      <c r="E7" s="48"/>
      <c r="F7" s="49"/>
      <c r="G7" s="48" t="s">
        <v>112</v>
      </c>
      <c r="H7" s="56"/>
      <c r="I7" s="57" t="s">
        <v>8</v>
      </c>
      <c r="J7" s="57" t="s">
        <v>34</v>
      </c>
      <c r="K7" s="58"/>
      <c r="L7" s="56"/>
      <c r="M7" s="59" t="s">
        <v>87</v>
      </c>
      <c r="N7" s="58" t="s">
        <v>46</v>
      </c>
    </row>
    <row r="8" spans="1:15" ht="80">
      <c r="A8" s="55">
        <v>2</v>
      </c>
      <c r="B8" s="48" t="s">
        <v>74</v>
      </c>
      <c r="C8" s="60" t="s">
        <v>113</v>
      </c>
      <c r="D8" s="48" t="s">
        <v>114</v>
      </c>
      <c r="E8" s="48"/>
      <c r="F8" s="49"/>
      <c r="G8" s="48" t="s">
        <v>115</v>
      </c>
      <c r="H8" s="56"/>
      <c r="I8" s="57" t="s">
        <v>8</v>
      </c>
      <c r="J8" s="57" t="s">
        <v>34</v>
      </c>
      <c r="K8" s="58"/>
      <c r="L8" s="56"/>
      <c r="M8" s="59" t="s">
        <v>87</v>
      </c>
      <c r="N8" s="58" t="s">
        <v>46</v>
      </c>
    </row>
    <row r="9" spans="1:15" ht="48">
      <c r="A9" s="55">
        <v>3</v>
      </c>
      <c r="B9" s="48" t="s">
        <v>74</v>
      </c>
      <c r="C9" s="60" t="s">
        <v>116</v>
      </c>
      <c r="D9" s="48" t="s">
        <v>117</v>
      </c>
      <c r="E9" s="48"/>
      <c r="F9" s="49"/>
      <c r="G9" s="48" t="s">
        <v>118</v>
      </c>
      <c r="H9" s="56"/>
      <c r="I9" s="57" t="s">
        <v>8</v>
      </c>
      <c r="J9" s="57" t="s">
        <v>34</v>
      </c>
      <c r="K9" s="58"/>
      <c r="L9" s="56"/>
      <c r="M9" s="59" t="s">
        <v>87</v>
      </c>
      <c r="N9" s="58" t="s">
        <v>46</v>
      </c>
    </row>
    <row r="10" spans="1:15" ht="48">
      <c r="A10" s="55">
        <v>4</v>
      </c>
      <c r="B10" s="48" t="s">
        <v>44</v>
      </c>
      <c r="C10" s="60" t="s">
        <v>119</v>
      </c>
      <c r="D10" s="48" t="s">
        <v>85</v>
      </c>
      <c r="E10" s="48"/>
      <c r="F10" s="49"/>
      <c r="G10" s="48" t="s">
        <v>120</v>
      </c>
      <c r="H10" s="56"/>
      <c r="I10" s="57" t="s">
        <v>8</v>
      </c>
      <c r="J10" s="57" t="s">
        <v>34</v>
      </c>
      <c r="K10" s="58"/>
      <c r="L10" s="56"/>
      <c r="M10" s="59" t="s">
        <v>87</v>
      </c>
      <c r="N10" s="58" t="s">
        <v>46</v>
      </c>
    </row>
    <row r="11" spans="1:15" ht="80">
      <c r="A11" s="55">
        <v>5</v>
      </c>
      <c r="B11" s="48" t="s">
        <v>74</v>
      </c>
      <c r="C11" s="60" t="s">
        <v>121</v>
      </c>
      <c r="D11" s="48" t="s">
        <v>122</v>
      </c>
      <c r="E11" s="48"/>
      <c r="F11" s="49"/>
      <c r="G11" s="48" t="s">
        <v>123</v>
      </c>
      <c r="H11" s="56"/>
      <c r="I11" s="57" t="s">
        <v>8</v>
      </c>
      <c r="J11" s="57" t="s">
        <v>34</v>
      </c>
      <c r="K11" s="58"/>
      <c r="L11" s="56"/>
      <c r="M11" s="59" t="s">
        <v>87</v>
      </c>
      <c r="N11" s="58" t="s">
        <v>46</v>
      </c>
    </row>
    <row r="12" spans="1:15" ht="64">
      <c r="A12" s="55">
        <v>6</v>
      </c>
      <c r="B12" s="48" t="s">
        <v>44</v>
      </c>
      <c r="C12" s="60" t="s">
        <v>124</v>
      </c>
      <c r="D12" s="48" t="s">
        <v>85</v>
      </c>
      <c r="E12" s="48"/>
      <c r="F12" s="49"/>
      <c r="G12" s="48" t="s">
        <v>125</v>
      </c>
      <c r="H12" s="56"/>
      <c r="I12" s="57" t="s">
        <v>8</v>
      </c>
      <c r="J12" s="57" t="s">
        <v>34</v>
      </c>
      <c r="K12" s="58"/>
      <c r="L12" s="56"/>
      <c r="M12" s="59" t="s">
        <v>87</v>
      </c>
      <c r="N12" s="58" t="s">
        <v>46</v>
      </c>
    </row>
    <row r="13" spans="1:15" ht="32">
      <c r="A13" s="55">
        <v>7</v>
      </c>
      <c r="B13" s="48" t="s">
        <v>44</v>
      </c>
      <c r="C13" s="60" t="s">
        <v>126</v>
      </c>
      <c r="D13" s="48" t="s">
        <v>85</v>
      </c>
      <c r="E13" s="48"/>
      <c r="F13" s="49"/>
      <c r="G13" s="48" t="s">
        <v>127</v>
      </c>
      <c r="H13" s="56"/>
      <c r="I13" s="57" t="s">
        <v>8</v>
      </c>
      <c r="J13" s="57" t="s">
        <v>34</v>
      </c>
      <c r="K13" s="58"/>
      <c r="L13" s="56"/>
      <c r="M13" s="59" t="s">
        <v>87</v>
      </c>
      <c r="N13" s="58" t="s">
        <v>46</v>
      </c>
    </row>
    <row r="14" spans="1:15" ht="32">
      <c r="A14" s="55">
        <v>8</v>
      </c>
      <c r="B14" s="48" t="s">
        <v>44</v>
      </c>
      <c r="C14" s="60" t="s">
        <v>128</v>
      </c>
      <c r="D14" s="48" t="s">
        <v>85</v>
      </c>
      <c r="E14" s="48"/>
      <c r="F14" s="49"/>
      <c r="G14" s="48" t="s">
        <v>129</v>
      </c>
      <c r="H14" s="56"/>
      <c r="I14" s="57" t="s">
        <v>8</v>
      </c>
      <c r="J14" s="57" t="s">
        <v>34</v>
      </c>
      <c r="K14" s="58"/>
      <c r="L14" s="56"/>
      <c r="M14" s="59" t="s">
        <v>87</v>
      </c>
      <c r="N14" s="58" t="s">
        <v>46</v>
      </c>
    </row>
    <row r="15" spans="1:15" ht="32">
      <c r="A15" s="55">
        <v>9</v>
      </c>
      <c r="B15" s="48" t="s">
        <v>44</v>
      </c>
      <c r="C15" s="60" t="s">
        <v>130</v>
      </c>
      <c r="D15" s="48" t="s">
        <v>85</v>
      </c>
      <c r="E15" s="48"/>
      <c r="F15" s="49"/>
      <c r="G15" s="48" t="s">
        <v>131</v>
      </c>
      <c r="H15" s="56"/>
      <c r="I15" s="57" t="s">
        <v>8</v>
      </c>
      <c r="J15" s="57" t="s">
        <v>34</v>
      </c>
      <c r="K15" s="58"/>
      <c r="L15" s="56"/>
      <c r="M15" s="59" t="s">
        <v>87</v>
      </c>
      <c r="N15" s="58" t="s">
        <v>46</v>
      </c>
    </row>
    <row r="16" spans="1:15" ht="32">
      <c r="A16" s="55">
        <v>10</v>
      </c>
      <c r="B16" s="48" t="s">
        <v>44</v>
      </c>
      <c r="C16" s="60" t="s">
        <v>132</v>
      </c>
      <c r="D16" s="48" t="s">
        <v>85</v>
      </c>
      <c r="E16" s="48"/>
      <c r="F16" s="49"/>
      <c r="G16" s="48" t="s">
        <v>133</v>
      </c>
      <c r="H16" s="56"/>
      <c r="I16" s="57" t="s">
        <v>8</v>
      </c>
      <c r="J16" s="57" t="s">
        <v>34</v>
      </c>
      <c r="K16" s="58"/>
      <c r="L16" s="56"/>
      <c r="M16" s="59" t="s">
        <v>87</v>
      </c>
      <c r="N16" s="58" t="s">
        <v>46</v>
      </c>
    </row>
    <row r="17" spans="1:14" ht="48">
      <c r="A17" s="55">
        <v>11</v>
      </c>
      <c r="B17" s="48" t="s">
        <v>44</v>
      </c>
      <c r="C17" s="60" t="s">
        <v>134</v>
      </c>
      <c r="D17" s="48" t="s">
        <v>117</v>
      </c>
      <c r="E17" s="48"/>
      <c r="F17" s="49"/>
      <c r="G17" s="48" t="s">
        <v>135</v>
      </c>
      <c r="H17" s="56"/>
      <c r="I17" s="57" t="s">
        <v>8</v>
      </c>
      <c r="J17" s="57" t="s">
        <v>34</v>
      </c>
      <c r="K17" s="58"/>
      <c r="L17" s="56"/>
      <c r="M17" s="59" t="s">
        <v>87</v>
      </c>
      <c r="N17" s="58" t="s">
        <v>46</v>
      </c>
    </row>
  </sheetData>
  <autoFilter ref="B6:B14" xr:uid="{00000000-0009-0000-0000-000006000000}"/>
  <mergeCells count="5">
    <mergeCell ref="D1:L1"/>
    <mergeCell ref="D2:L2"/>
    <mergeCell ref="D3:D4"/>
    <mergeCell ref="F3:F4"/>
    <mergeCell ref="H3:H4"/>
  </mergeCells>
  <conditionalFormatting sqref="I7">
    <cfRule type="expression" dxfId="137" priority="64">
      <formula>I7="Untested"</formula>
    </cfRule>
    <cfRule type="expression" dxfId="136" priority="65">
      <formula>I7="Pass"</formula>
    </cfRule>
    <cfRule type="expression" dxfId="135" priority="66">
      <formula>I7="Fail"</formula>
    </cfRule>
  </conditionalFormatting>
  <conditionalFormatting sqref="J7">
    <cfRule type="expression" dxfId="134" priority="61">
      <formula>J7="Medium"</formula>
    </cfRule>
    <cfRule type="expression" dxfId="133" priority="62">
      <formula>J7="Low"</formula>
    </cfRule>
    <cfRule type="expression" dxfId="132" priority="63">
      <formula>J7="High"</formula>
    </cfRule>
  </conditionalFormatting>
  <conditionalFormatting sqref="I9">
    <cfRule type="expression" dxfId="131" priority="58">
      <formula>I9="Untested"</formula>
    </cfRule>
    <cfRule type="expression" dxfId="130" priority="59">
      <formula>I9="Pass"</formula>
    </cfRule>
    <cfRule type="expression" dxfId="129" priority="60">
      <formula>I9="Fail"</formula>
    </cfRule>
  </conditionalFormatting>
  <conditionalFormatting sqref="J9">
    <cfRule type="expression" dxfId="128" priority="55">
      <formula>J9="Medium"</formula>
    </cfRule>
    <cfRule type="expression" dxfId="127" priority="56">
      <formula>J9="Low"</formula>
    </cfRule>
    <cfRule type="expression" dxfId="126" priority="57">
      <formula>J9="High"</formula>
    </cfRule>
  </conditionalFormatting>
  <conditionalFormatting sqref="I13">
    <cfRule type="expression" dxfId="125" priority="28">
      <formula>I13="Untested"</formula>
    </cfRule>
    <cfRule type="expression" dxfId="124" priority="29">
      <formula>I13="Pass"</formula>
    </cfRule>
    <cfRule type="expression" dxfId="123" priority="30">
      <formula>I13="Fail"</formula>
    </cfRule>
  </conditionalFormatting>
  <conditionalFormatting sqref="J13">
    <cfRule type="expression" dxfId="122" priority="25">
      <formula>J13="Medium"</formula>
    </cfRule>
    <cfRule type="expression" dxfId="121" priority="26">
      <formula>J13="Low"</formula>
    </cfRule>
    <cfRule type="expression" dxfId="120" priority="27">
      <formula>J13="High"</formula>
    </cfRule>
  </conditionalFormatting>
  <conditionalFormatting sqref="I8">
    <cfRule type="expression" dxfId="119" priority="52">
      <formula>I8="Untested"</formula>
    </cfRule>
    <cfRule type="expression" dxfId="118" priority="53">
      <formula>I8="Pass"</formula>
    </cfRule>
    <cfRule type="expression" dxfId="117" priority="54">
      <formula>I8="Fail"</formula>
    </cfRule>
  </conditionalFormatting>
  <conditionalFormatting sqref="J8">
    <cfRule type="expression" dxfId="116" priority="49">
      <formula>J8="Medium"</formula>
    </cfRule>
    <cfRule type="expression" dxfId="115" priority="50">
      <formula>J8="Low"</formula>
    </cfRule>
    <cfRule type="expression" dxfId="114" priority="51">
      <formula>J8="High"</formula>
    </cfRule>
  </conditionalFormatting>
  <conditionalFormatting sqref="I11">
    <cfRule type="expression" dxfId="113" priority="46">
      <formula>I11="Untested"</formula>
    </cfRule>
    <cfRule type="expression" dxfId="112" priority="47">
      <formula>I11="Pass"</formula>
    </cfRule>
    <cfRule type="expression" dxfId="111" priority="48">
      <formula>I11="Fail"</formula>
    </cfRule>
  </conditionalFormatting>
  <conditionalFormatting sqref="J11">
    <cfRule type="expression" dxfId="110" priority="43">
      <formula>J11="Medium"</formula>
    </cfRule>
    <cfRule type="expression" dxfId="109" priority="44">
      <formula>J11="Low"</formula>
    </cfRule>
    <cfRule type="expression" dxfId="108" priority="45">
      <formula>J11="High"</formula>
    </cfRule>
  </conditionalFormatting>
  <conditionalFormatting sqref="I15">
    <cfRule type="expression" dxfId="107" priority="16">
      <formula>I15="Untested"</formula>
    </cfRule>
    <cfRule type="expression" dxfId="106" priority="17">
      <formula>I15="Pass"</formula>
    </cfRule>
    <cfRule type="expression" dxfId="105" priority="18">
      <formula>I15="Fail"</formula>
    </cfRule>
  </conditionalFormatting>
  <conditionalFormatting sqref="J15">
    <cfRule type="expression" dxfId="104" priority="13">
      <formula>J15="Medium"</formula>
    </cfRule>
    <cfRule type="expression" dxfId="103" priority="14">
      <formula>J15="Low"</formula>
    </cfRule>
    <cfRule type="expression" dxfId="102" priority="15">
      <formula>J15="High"</formula>
    </cfRule>
  </conditionalFormatting>
  <conditionalFormatting sqref="I14">
    <cfRule type="expression" dxfId="101" priority="22">
      <formula>I14="Untested"</formula>
    </cfRule>
    <cfRule type="expression" dxfId="100" priority="23">
      <formula>I14="Pass"</formula>
    </cfRule>
    <cfRule type="expression" dxfId="99" priority="24">
      <formula>I14="Fail"</formula>
    </cfRule>
  </conditionalFormatting>
  <conditionalFormatting sqref="J14">
    <cfRule type="expression" dxfId="98" priority="19">
      <formula>J14="Medium"</formula>
    </cfRule>
    <cfRule type="expression" dxfId="97" priority="20">
      <formula>J14="Low"</formula>
    </cfRule>
    <cfRule type="expression" dxfId="96" priority="21">
      <formula>J14="High"</formula>
    </cfRule>
  </conditionalFormatting>
  <conditionalFormatting sqref="I10">
    <cfRule type="expression" dxfId="95" priority="40">
      <formula>I10="Untested"</formula>
    </cfRule>
    <cfRule type="expression" dxfId="94" priority="41">
      <formula>I10="Pass"</formula>
    </cfRule>
    <cfRule type="expression" dxfId="93" priority="42">
      <formula>I10="Fail"</formula>
    </cfRule>
  </conditionalFormatting>
  <conditionalFormatting sqref="J10">
    <cfRule type="expression" dxfId="92" priority="37">
      <formula>J10="Medium"</formula>
    </cfRule>
    <cfRule type="expression" dxfId="91" priority="38">
      <formula>J10="Low"</formula>
    </cfRule>
    <cfRule type="expression" dxfId="90" priority="39">
      <formula>J10="High"</formula>
    </cfRule>
  </conditionalFormatting>
  <conditionalFormatting sqref="I12">
    <cfRule type="expression" dxfId="89" priority="34">
      <formula>I12="Untested"</formula>
    </cfRule>
    <cfRule type="expression" dxfId="88" priority="35">
      <formula>I12="Pass"</formula>
    </cfRule>
    <cfRule type="expression" dxfId="87" priority="36">
      <formula>I12="Fail"</formula>
    </cfRule>
  </conditionalFormatting>
  <conditionalFormatting sqref="J12">
    <cfRule type="expression" dxfId="86" priority="31">
      <formula>J12="Medium"</formula>
    </cfRule>
    <cfRule type="expression" dxfId="85" priority="32">
      <formula>J12="Low"</formula>
    </cfRule>
    <cfRule type="expression" dxfId="84" priority="33">
      <formula>J12="High"</formula>
    </cfRule>
  </conditionalFormatting>
  <conditionalFormatting sqref="I16">
    <cfRule type="expression" dxfId="83" priority="10">
      <formula>I16="Untested"</formula>
    </cfRule>
    <cfRule type="expression" dxfId="82" priority="11">
      <formula>I16="Pass"</formula>
    </cfRule>
    <cfRule type="expression" dxfId="81" priority="12">
      <formula>I16="Fail"</formula>
    </cfRule>
  </conditionalFormatting>
  <conditionalFormatting sqref="J16">
    <cfRule type="expression" dxfId="80" priority="7">
      <formula>J16="Medium"</formula>
    </cfRule>
    <cfRule type="expression" dxfId="79" priority="8">
      <formula>J16="Low"</formula>
    </cfRule>
    <cfRule type="expression" dxfId="78" priority="9">
      <formula>J16="High"</formula>
    </cfRule>
  </conditionalFormatting>
  <conditionalFormatting sqref="I17">
    <cfRule type="expression" dxfId="77" priority="4">
      <formula>I17="Untested"</formula>
    </cfRule>
    <cfRule type="expression" dxfId="76" priority="5">
      <formula>I17="Pass"</formula>
    </cfRule>
    <cfRule type="expression" dxfId="75" priority="6">
      <formula>I17="Fail"</formula>
    </cfRule>
  </conditionalFormatting>
  <conditionalFormatting sqref="J17">
    <cfRule type="expression" dxfId="74" priority="1">
      <formula>J17="Medium"</formula>
    </cfRule>
    <cfRule type="expression" dxfId="73" priority="2">
      <formula>J17="Low"</formula>
    </cfRule>
    <cfRule type="expression" dxfId="72" priority="3">
      <formula>J17="High"</formula>
    </cfRule>
  </conditionalFormatting>
  <dataValidations count="2">
    <dataValidation type="list" allowBlank="1" showInputMessage="1" showErrorMessage="1" sqref="J2" xr:uid="{00000000-0002-0000-0600-000000000000}">
      <formula1>#REF!</formula1>
    </dataValidation>
    <dataValidation allowBlank="1" showInputMessage="1" showErrorMessage="1" promptTitle="ket-qua1" sqref="I5 I1:I2" xr:uid="{00000000-0002-0000-0600-000001000000}"/>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600-000003000000}">
          <x14:formula1>
            <xm:f>'/Users/dungnguyen/Desktop/TestCase/C:\Users\DKoran\Desktop\[Guider.xlsx]Config'!#REF!</xm:f>
          </x14:formula1>
          <xm:sqref>J5 I7:I17 J7:J1048576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1"/>
  <sheetViews>
    <sheetView topLeftCell="A17" workbookViewId="0">
      <selection activeCell="E23" sqref="E23"/>
    </sheetView>
  </sheetViews>
  <sheetFormatPr baseColWidth="10" defaultColWidth="8.83203125" defaultRowHeight="15"/>
  <cols>
    <col min="1" max="1" width="8.83203125" style="54" bestFit="1" customWidth="1"/>
    <col min="2" max="2" width="13.6640625" style="54" bestFit="1" customWidth="1"/>
    <col min="3" max="3" width="35.33203125" style="47" customWidth="1"/>
    <col min="4" max="4" width="43.5" style="54" customWidth="1"/>
    <col min="5" max="5" width="33.5" style="51" customWidth="1"/>
    <col min="6" max="6" width="29.6640625" style="52" customWidth="1"/>
    <col min="7" max="7" width="22" style="47" customWidth="1"/>
    <col min="8" max="8" width="26.6640625" style="54" bestFit="1" customWidth="1"/>
    <col min="9" max="9" width="27.5" style="54" customWidth="1"/>
    <col min="10" max="10" width="11.6640625" style="54" bestFit="1" customWidth="1"/>
    <col min="11" max="11" width="12.5" style="54" bestFit="1" customWidth="1"/>
    <col min="12" max="12" width="13.5" style="54" bestFit="1" customWidth="1"/>
    <col min="13" max="13" width="10.83203125" style="54" customWidth="1"/>
    <col min="14" max="16384" width="8.83203125" style="54"/>
  </cols>
  <sheetData>
    <row r="1" spans="1:15" s="53" customFormat="1">
      <c r="B1" s="61" t="s">
        <v>6</v>
      </c>
      <c r="C1" s="62" t="s">
        <v>136</v>
      </c>
      <c r="D1" s="95"/>
      <c r="E1" s="95"/>
      <c r="F1" s="95"/>
      <c r="G1" s="95"/>
      <c r="H1" s="95"/>
      <c r="I1" s="95"/>
      <c r="J1" s="95"/>
      <c r="K1" s="95"/>
      <c r="L1" s="95"/>
      <c r="M1" s="80"/>
      <c r="N1" s="63"/>
      <c r="O1" s="64"/>
    </row>
    <row r="2" spans="1:15" s="53" customFormat="1" ht="29">
      <c r="B2" s="61" t="s">
        <v>7</v>
      </c>
      <c r="C2" s="65"/>
      <c r="D2" s="96"/>
      <c r="E2" s="96"/>
      <c r="F2" s="96"/>
      <c r="G2" s="96"/>
      <c r="H2" s="96"/>
      <c r="I2" s="96"/>
      <c r="J2" s="96"/>
      <c r="K2" s="96"/>
      <c r="L2" s="95"/>
      <c r="M2" s="80"/>
      <c r="N2" s="63"/>
      <c r="O2" s="64"/>
    </row>
    <row r="3" spans="1:15" s="53" customFormat="1">
      <c r="B3" s="66" t="s">
        <v>8</v>
      </c>
      <c r="C3" s="67"/>
      <c r="D3" s="97"/>
      <c r="E3" s="66" t="s">
        <v>9</v>
      </c>
      <c r="F3" s="98"/>
      <c r="G3" s="68" t="s">
        <v>18</v>
      </c>
      <c r="H3" s="100"/>
      <c r="I3" s="66" t="s">
        <v>10</v>
      </c>
      <c r="J3" s="69"/>
      <c r="K3" s="66" t="s">
        <v>34</v>
      </c>
      <c r="L3" s="66" t="s">
        <v>35</v>
      </c>
      <c r="M3" s="32" t="s">
        <v>36</v>
      </c>
      <c r="N3" s="66"/>
      <c r="O3" s="64"/>
    </row>
    <row r="4" spans="1:15" s="53" customFormat="1">
      <c r="B4" s="70">
        <f>COUNTIF(I7:I78,"Pass")</f>
        <v>15</v>
      </c>
      <c r="C4" s="71"/>
      <c r="D4" s="97"/>
      <c r="E4" s="70">
        <f>COUNTIF(I8:I78,"Fail")</f>
        <v>0</v>
      </c>
      <c r="F4" s="99"/>
      <c r="G4" s="72">
        <f>COUNTIF(I8:I78,"Untested")</f>
        <v>0</v>
      </c>
      <c r="H4" s="101"/>
      <c r="I4" s="66">
        <f>(B4+E4+G4)</f>
        <v>15</v>
      </c>
      <c r="J4" s="73"/>
      <c r="K4" s="66">
        <f>COUNTIF(J8:J78,"High")</f>
        <v>0</v>
      </c>
      <c r="L4" s="66">
        <f>COUNTIF(J7:J78,"Medium")</f>
        <v>15</v>
      </c>
      <c r="M4" s="32">
        <f>COUNTIF(J8:J78,"Low")</f>
        <v>0</v>
      </c>
      <c r="N4" s="32"/>
      <c r="O4" s="64"/>
    </row>
    <row r="5" spans="1:15">
      <c r="B5" s="44"/>
      <c r="C5" s="45"/>
      <c r="D5" s="44"/>
      <c r="E5" s="50"/>
      <c r="F5" s="50"/>
      <c r="G5" s="45"/>
      <c r="H5" s="44"/>
      <c r="I5" s="44"/>
      <c r="J5" s="44"/>
      <c r="K5" s="44"/>
      <c r="L5" s="46"/>
    </row>
    <row r="6" spans="1:15" ht="16">
      <c r="A6" s="14" t="s">
        <v>11</v>
      </c>
      <c r="B6" s="14" t="s">
        <v>43</v>
      </c>
      <c r="C6" s="42" t="s">
        <v>40</v>
      </c>
      <c r="D6" s="15" t="s">
        <v>41</v>
      </c>
      <c r="E6" s="15" t="s">
        <v>42</v>
      </c>
      <c r="F6" s="14" t="s">
        <v>12</v>
      </c>
      <c r="G6" s="43" t="s">
        <v>13</v>
      </c>
      <c r="H6" s="15" t="s">
        <v>14</v>
      </c>
      <c r="I6" s="15" t="s">
        <v>15</v>
      </c>
      <c r="J6" s="15" t="s">
        <v>33</v>
      </c>
      <c r="K6" s="15" t="s">
        <v>16</v>
      </c>
      <c r="L6" s="15" t="s">
        <v>17</v>
      </c>
      <c r="M6" s="15" t="s">
        <v>37</v>
      </c>
      <c r="N6" s="15" t="s">
        <v>38</v>
      </c>
    </row>
    <row r="7" spans="1:15" ht="48">
      <c r="A7" s="55">
        <v>1</v>
      </c>
      <c r="B7" s="48" t="s">
        <v>44</v>
      </c>
      <c r="C7" s="60" t="s">
        <v>137</v>
      </c>
      <c r="D7" s="48" t="s">
        <v>138</v>
      </c>
      <c r="E7" s="48"/>
      <c r="F7" s="49"/>
      <c r="G7" s="48" t="s">
        <v>139</v>
      </c>
      <c r="H7" s="56"/>
      <c r="I7" s="57" t="s">
        <v>8</v>
      </c>
      <c r="J7" s="57" t="s">
        <v>35</v>
      </c>
      <c r="K7" s="58"/>
      <c r="L7" s="56"/>
      <c r="M7" s="59" t="s">
        <v>140</v>
      </c>
      <c r="N7" s="58" t="s">
        <v>46</v>
      </c>
    </row>
    <row r="8" spans="1:15" ht="32">
      <c r="A8" s="55">
        <v>2</v>
      </c>
      <c r="B8" s="48" t="s">
        <v>44</v>
      </c>
      <c r="C8" s="60" t="s">
        <v>141</v>
      </c>
      <c r="D8" s="48" t="s">
        <v>138</v>
      </c>
      <c r="E8" s="48"/>
      <c r="F8" s="49"/>
      <c r="G8" s="48" t="s">
        <v>142</v>
      </c>
      <c r="H8" s="56"/>
      <c r="I8" s="57" t="s">
        <v>8</v>
      </c>
      <c r="J8" s="57" t="s">
        <v>35</v>
      </c>
      <c r="K8" s="58"/>
      <c r="L8" s="56"/>
      <c r="M8" s="59" t="s">
        <v>140</v>
      </c>
      <c r="N8" s="58" t="s">
        <v>46</v>
      </c>
    </row>
    <row r="9" spans="1:15" ht="32">
      <c r="A9" s="55">
        <v>3</v>
      </c>
      <c r="B9" s="48" t="s">
        <v>44</v>
      </c>
      <c r="C9" s="60" t="s">
        <v>143</v>
      </c>
      <c r="D9" s="48" t="s">
        <v>138</v>
      </c>
      <c r="E9" s="48"/>
      <c r="F9" s="49"/>
      <c r="G9" s="48" t="s">
        <v>144</v>
      </c>
      <c r="H9" s="56"/>
      <c r="I9" s="57" t="s">
        <v>8</v>
      </c>
      <c r="J9" s="57" t="s">
        <v>35</v>
      </c>
      <c r="K9" s="58"/>
      <c r="L9" s="56"/>
      <c r="M9" s="59" t="s">
        <v>140</v>
      </c>
      <c r="N9" s="58" t="s">
        <v>46</v>
      </c>
    </row>
    <row r="10" spans="1:15" ht="48">
      <c r="A10" s="55">
        <v>4</v>
      </c>
      <c r="B10" s="48" t="s">
        <v>44</v>
      </c>
      <c r="C10" s="60" t="s">
        <v>145</v>
      </c>
      <c r="D10" s="48" t="s">
        <v>138</v>
      </c>
      <c r="E10" s="48"/>
      <c r="F10" s="49"/>
      <c r="G10" s="48" t="s">
        <v>146</v>
      </c>
      <c r="H10" s="56"/>
      <c r="I10" s="57" t="s">
        <v>8</v>
      </c>
      <c r="J10" s="57" t="s">
        <v>35</v>
      </c>
      <c r="K10" s="58"/>
      <c r="L10" s="56"/>
      <c r="M10" s="59" t="s">
        <v>140</v>
      </c>
      <c r="N10" s="58" t="s">
        <v>46</v>
      </c>
    </row>
    <row r="11" spans="1:15" ht="32">
      <c r="A11" s="55">
        <v>5</v>
      </c>
      <c r="B11" s="48" t="s">
        <v>44</v>
      </c>
      <c r="C11" s="60" t="s">
        <v>147</v>
      </c>
      <c r="D11" s="48" t="s">
        <v>138</v>
      </c>
      <c r="E11" s="48"/>
      <c r="F11" s="49"/>
      <c r="G11" s="48" t="s">
        <v>148</v>
      </c>
      <c r="H11" s="56"/>
      <c r="I11" s="57" t="s">
        <v>8</v>
      </c>
      <c r="J11" s="57" t="s">
        <v>35</v>
      </c>
      <c r="K11" s="58"/>
      <c r="L11" s="56"/>
      <c r="M11" s="59" t="s">
        <v>140</v>
      </c>
      <c r="N11" s="58" t="s">
        <v>46</v>
      </c>
    </row>
    <row r="12" spans="1:15" ht="32">
      <c r="A12" s="55">
        <v>6</v>
      </c>
      <c r="B12" s="48" t="s">
        <v>44</v>
      </c>
      <c r="C12" s="60" t="s">
        <v>149</v>
      </c>
      <c r="D12" s="48" t="s">
        <v>138</v>
      </c>
      <c r="E12" s="48"/>
      <c r="F12" s="49"/>
      <c r="G12" s="48" t="s">
        <v>150</v>
      </c>
      <c r="H12" s="56"/>
      <c r="I12" s="57" t="s">
        <v>8</v>
      </c>
      <c r="J12" s="57" t="s">
        <v>35</v>
      </c>
      <c r="K12" s="58"/>
      <c r="L12" s="56"/>
      <c r="M12" s="59" t="s">
        <v>140</v>
      </c>
      <c r="N12" s="58" t="s">
        <v>46</v>
      </c>
    </row>
    <row r="13" spans="1:15" ht="48">
      <c r="A13" s="55">
        <v>7</v>
      </c>
      <c r="B13" s="48" t="s">
        <v>44</v>
      </c>
      <c r="C13" s="60" t="s">
        <v>151</v>
      </c>
      <c r="D13" s="48" t="s">
        <v>138</v>
      </c>
      <c r="E13" s="48"/>
      <c r="F13" s="49"/>
      <c r="G13" s="48" t="s">
        <v>152</v>
      </c>
      <c r="H13" s="56"/>
      <c r="I13" s="57" t="s">
        <v>8</v>
      </c>
      <c r="J13" s="57" t="s">
        <v>35</v>
      </c>
      <c r="K13" s="58"/>
      <c r="L13" s="56"/>
      <c r="M13" s="59" t="s">
        <v>140</v>
      </c>
      <c r="N13" s="58" t="s">
        <v>46</v>
      </c>
    </row>
    <row r="14" spans="1:15" ht="48">
      <c r="A14" s="55">
        <v>8</v>
      </c>
      <c r="B14" s="48" t="s">
        <v>44</v>
      </c>
      <c r="C14" s="60" t="s">
        <v>153</v>
      </c>
      <c r="D14" s="48" t="s">
        <v>138</v>
      </c>
      <c r="E14" s="48"/>
      <c r="F14" s="49"/>
      <c r="G14" s="48" t="s">
        <v>154</v>
      </c>
      <c r="H14" s="56"/>
      <c r="I14" s="57" t="s">
        <v>8</v>
      </c>
      <c r="J14" s="57" t="s">
        <v>35</v>
      </c>
      <c r="K14" s="58"/>
      <c r="L14" s="56"/>
      <c r="M14" s="59" t="s">
        <v>140</v>
      </c>
      <c r="N14" s="58" t="s">
        <v>46</v>
      </c>
    </row>
    <row r="15" spans="1:15" ht="48">
      <c r="A15" s="55">
        <v>9</v>
      </c>
      <c r="B15" s="48" t="s">
        <v>44</v>
      </c>
      <c r="C15" s="60" t="s">
        <v>155</v>
      </c>
      <c r="D15" s="48" t="s">
        <v>138</v>
      </c>
      <c r="E15" s="48"/>
      <c r="F15" s="49"/>
      <c r="G15" s="48" t="s">
        <v>156</v>
      </c>
      <c r="H15" s="56"/>
      <c r="I15" s="57" t="s">
        <v>8</v>
      </c>
      <c r="J15" s="57" t="s">
        <v>35</v>
      </c>
      <c r="K15" s="58"/>
      <c r="L15" s="56"/>
      <c r="M15" s="59" t="s">
        <v>140</v>
      </c>
      <c r="N15" s="58" t="s">
        <v>46</v>
      </c>
    </row>
    <row r="16" spans="1:15" ht="64">
      <c r="A16" s="55">
        <v>10</v>
      </c>
      <c r="B16" s="48" t="s">
        <v>44</v>
      </c>
      <c r="C16" s="60" t="s">
        <v>157</v>
      </c>
      <c r="D16" s="48" t="s">
        <v>138</v>
      </c>
      <c r="E16" s="48"/>
      <c r="F16" s="49"/>
      <c r="G16" s="48" t="s">
        <v>158</v>
      </c>
      <c r="H16" s="56"/>
      <c r="I16" s="57" t="s">
        <v>8</v>
      </c>
      <c r="J16" s="57" t="s">
        <v>35</v>
      </c>
      <c r="K16" s="58"/>
      <c r="L16" s="56"/>
      <c r="M16" s="59" t="s">
        <v>140</v>
      </c>
      <c r="N16" s="58" t="s">
        <v>46</v>
      </c>
    </row>
    <row r="17" spans="1:14" ht="32">
      <c r="A17" s="55">
        <v>11</v>
      </c>
      <c r="B17" s="48" t="s">
        <v>44</v>
      </c>
      <c r="C17" s="60" t="s">
        <v>159</v>
      </c>
      <c r="D17" s="48" t="s">
        <v>138</v>
      </c>
      <c r="E17" s="48"/>
      <c r="F17" s="49"/>
      <c r="G17" s="48" t="s">
        <v>160</v>
      </c>
      <c r="H17" s="56"/>
      <c r="I17" s="57" t="s">
        <v>8</v>
      </c>
      <c r="J17" s="57" t="s">
        <v>35</v>
      </c>
      <c r="K17" s="58"/>
      <c r="L17" s="56"/>
      <c r="M17" s="59" t="s">
        <v>140</v>
      </c>
      <c r="N17" s="58" t="s">
        <v>46</v>
      </c>
    </row>
    <row r="18" spans="1:14" ht="48">
      <c r="A18" s="55">
        <v>12</v>
      </c>
      <c r="B18" s="48" t="s">
        <v>44</v>
      </c>
      <c r="C18" s="60" t="s">
        <v>161</v>
      </c>
      <c r="D18" s="48" t="s">
        <v>138</v>
      </c>
      <c r="E18" s="48"/>
      <c r="F18" s="49"/>
      <c r="G18" s="48" t="s">
        <v>162</v>
      </c>
      <c r="H18" s="56"/>
      <c r="I18" s="57" t="s">
        <v>8</v>
      </c>
      <c r="J18" s="57" t="s">
        <v>35</v>
      </c>
      <c r="K18" s="58"/>
      <c r="L18" s="56"/>
      <c r="M18" s="59" t="s">
        <v>140</v>
      </c>
      <c r="N18" s="58" t="s">
        <v>46</v>
      </c>
    </row>
    <row r="19" spans="1:14" ht="48">
      <c r="A19" s="55">
        <v>13</v>
      </c>
      <c r="B19" s="48" t="s">
        <v>44</v>
      </c>
      <c r="C19" s="60" t="s">
        <v>163</v>
      </c>
      <c r="D19" s="48" t="s">
        <v>138</v>
      </c>
      <c r="E19" s="48"/>
      <c r="F19" s="49"/>
      <c r="G19" s="48" t="s">
        <v>164</v>
      </c>
      <c r="H19" s="56"/>
      <c r="I19" s="57" t="s">
        <v>8</v>
      </c>
      <c r="J19" s="57" t="s">
        <v>35</v>
      </c>
      <c r="K19" s="58"/>
      <c r="L19" s="56"/>
      <c r="M19" s="59" t="s">
        <v>140</v>
      </c>
      <c r="N19" s="58" t="s">
        <v>46</v>
      </c>
    </row>
    <row r="20" spans="1:14" ht="48">
      <c r="A20" s="55">
        <v>14</v>
      </c>
      <c r="B20" s="48" t="s">
        <v>74</v>
      </c>
      <c r="C20" s="60" t="s">
        <v>165</v>
      </c>
      <c r="D20" s="48" t="s">
        <v>166</v>
      </c>
      <c r="E20" s="48"/>
      <c r="F20" s="49"/>
      <c r="G20" s="48" t="s">
        <v>167</v>
      </c>
      <c r="H20" s="56"/>
      <c r="I20" s="57" t="s">
        <v>8</v>
      </c>
      <c r="J20" s="57" t="s">
        <v>35</v>
      </c>
      <c r="K20" s="58"/>
      <c r="L20" s="56"/>
      <c r="M20" s="59" t="s">
        <v>140</v>
      </c>
      <c r="N20" s="58" t="s">
        <v>46</v>
      </c>
    </row>
    <row r="21" spans="1:14" ht="48">
      <c r="A21" s="55">
        <v>15</v>
      </c>
      <c r="B21" s="48" t="s">
        <v>74</v>
      </c>
      <c r="C21" s="60" t="s">
        <v>168</v>
      </c>
      <c r="D21" s="48" t="s">
        <v>169</v>
      </c>
      <c r="E21" s="48"/>
      <c r="F21" s="49"/>
      <c r="G21" s="48" t="s">
        <v>170</v>
      </c>
      <c r="H21" s="56"/>
      <c r="I21" s="57" t="s">
        <v>8</v>
      </c>
      <c r="J21" s="57" t="s">
        <v>35</v>
      </c>
      <c r="K21" s="58"/>
      <c r="L21" s="56"/>
      <c r="M21" s="59" t="s">
        <v>140</v>
      </c>
      <c r="N21" s="58" t="s">
        <v>46</v>
      </c>
    </row>
  </sheetData>
  <mergeCells count="5">
    <mergeCell ref="D1:L1"/>
    <mergeCell ref="D2:L2"/>
    <mergeCell ref="D3:D4"/>
    <mergeCell ref="F3:F4"/>
    <mergeCell ref="H3:H4"/>
  </mergeCells>
  <conditionalFormatting sqref="I7 I16:I18">
    <cfRule type="expression" dxfId="71" priority="28">
      <formula>I7="Untested"</formula>
    </cfRule>
    <cfRule type="expression" dxfId="70" priority="29">
      <formula>I7="Pass"</formula>
    </cfRule>
    <cfRule type="expression" dxfId="69" priority="30">
      <formula>I7="Fail"</formula>
    </cfRule>
  </conditionalFormatting>
  <conditionalFormatting sqref="J7 J16:J18">
    <cfRule type="expression" dxfId="68" priority="25">
      <formula>J7="Medium"</formula>
    </cfRule>
    <cfRule type="expression" dxfId="67" priority="26">
      <formula>J7="Low"</formula>
    </cfRule>
    <cfRule type="expression" dxfId="66" priority="27">
      <formula>J7="High"</formula>
    </cfRule>
  </conditionalFormatting>
  <conditionalFormatting sqref="I8">
    <cfRule type="expression" dxfId="65" priority="22">
      <formula>I8="Untested"</formula>
    </cfRule>
    <cfRule type="expression" dxfId="64" priority="23">
      <formula>I8="Pass"</formula>
    </cfRule>
    <cfRule type="expression" dxfId="63" priority="24">
      <formula>I8="Fail"</formula>
    </cfRule>
  </conditionalFormatting>
  <conditionalFormatting sqref="J8">
    <cfRule type="expression" dxfId="62" priority="19">
      <formula>J8="Medium"</formula>
    </cfRule>
    <cfRule type="expression" dxfId="61" priority="20">
      <formula>J8="Low"</formula>
    </cfRule>
    <cfRule type="expression" dxfId="60" priority="21">
      <formula>J8="High"</formula>
    </cfRule>
  </conditionalFormatting>
  <conditionalFormatting sqref="I9:I15">
    <cfRule type="expression" dxfId="59" priority="16">
      <formula>I9="Untested"</formula>
    </cfRule>
    <cfRule type="expression" dxfId="58" priority="17">
      <formula>I9="Pass"</formula>
    </cfRule>
    <cfRule type="expression" dxfId="57" priority="18">
      <formula>I9="Fail"</formula>
    </cfRule>
  </conditionalFormatting>
  <conditionalFormatting sqref="J9:J15">
    <cfRule type="expression" dxfId="56" priority="13">
      <formula>J9="Medium"</formula>
    </cfRule>
    <cfRule type="expression" dxfId="55" priority="14">
      <formula>J9="Low"</formula>
    </cfRule>
    <cfRule type="expression" dxfId="54" priority="15">
      <formula>J9="High"</formula>
    </cfRule>
  </conditionalFormatting>
  <conditionalFormatting sqref="I19">
    <cfRule type="expression" dxfId="53" priority="10">
      <formula>I19="Untested"</formula>
    </cfRule>
    <cfRule type="expression" dxfId="52" priority="11">
      <formula>I19="Pass"</formula>
    </cfRule>
    <cfRule type="expression" dxfId="51" priority="12">
      <formula>I19="Fail"</formula>
    </cfRule>
  </conditionalFormatting>
  <conditionalFormatting sqref="J19">
    <cfRule type="expression" dxfId="50" priority="7">
      <formula>J19="Medium"</formula>
    </cfRule>
    <cfRule type="expression" dxfId="49" priority="8">
      <formula>J19="Low"</formula>
    </cfRule>
    <cfRule type="expression" dxfId="48" priority="9">
      <formula>J19="High"</formula>
    </cfRule>
  </conditionalFormatting>
  <conditionalFormatting sqref="I20:I21">
    <cfRule type="expression" dxfId="47" priority="4">
      <formula>I20="Untested"</formula>
    </cfRule>
    <cfRule type="expression" dxfId="46" priority="5">
      <formula>I20="Pass"</formula>
    </cfRule>
    <cfRule type="expression" dxfId="45" priority="6">
      <formula>I20="Fail"</formula>
    </cfRule>
  </conditionalFormatting>
  <conditionalFormatting sqref="J20:J21">
    <cfRule type="expression" dxfId="44" priority="1">
      <formula>J20="Medium"</formula>
    </cfRule>
    <cfRule type="expression" dxfId="43" priority="2">
      <formula>J20="Low"</formula>
    </cfRule>
    <cfRule type="expression" dxfId="42" priority="3">
      <formula>J20="High"</formula>
    </cfRule>
  </conditionalFormatting>
  <dataValidations count="2">
    <dataValidation allowBlank="1" showInputMessage="1" showErrorMessage="1" promptTitle="ket-qua1" sqref="I5 I1:I2" xr:uid="{00000000-0002-0000-0700-000000000000}"/>
    <dataValidation type="list" allowBlank="1" showInputMessage="1" showErrorMessage="1" sqref="J2" xr:uid="{00000000-0002-0000-07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2000000}">
          <x14:formula1>
            <xm:f>'/Users/dungnguyen/Desktop/TestCase/\Users\dungnguyen\Desktop\TestCase\Users\dungnguyen\Desktop\TestCase\[Testcase_UserTraveler-Guider-Guest.xlsx]Config'!#REF!</xm:f>
          </x14:formula1>
          <xm:sqref>J5 J22:J1048576</xm:sqref>
        </x14:dataValidation>
        <x14:dataValidation type="list" allowBlank="1" showInputMessage="1" showErrorMessage="1" xr:uid="{00000000-0002-0000-0700-000003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700-000004000000}">
          <x14:formula1>
            <xm:f>'/Users/dungnguyen/Desktop/TestCase/\Users\dungnguyen\Desktop\TestCase\Users\dungnguyen\Library\Containers\com.microsoft.Excel\Data\Documents\C:\Users\PC Market\Desktop\New folder (4)\Tcs\[Testcase_ManageUser.xlsx]Config'!#REF!</xm:f>
          </x14:formula1>
          <xm:sqref>I7:J21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3"/>
  <sheetViews>
    <sheetView workbookViewId="0">
      <selection activeCell="E11" sqref="E11"/>
    </sheetView>
  </sheetViews>
  <sheetFormatPr baseColWidth="10" defaultColWidth="8.83203125" defaultRowHeight="15"/>
  <cols>
    <col min="1" max="1" width="8.83203125" style="54" bestFit="1" customWidth="1"/>
    <col min="2" max="2" width="13.6640625" style="54" bestFit="1" customWidth="1"/>
    <col min="3" max="3" width="35.33203125" style="47" customWidth="1"/>
    <col min="4" max="4" width="43.5" style="54" customWidth="1"/>
    <col min="5" max="5" width="33.5" style="51" customWidth="1"/>
    <col min="6" max="6" width="29.6640625" style="52" customWidth="1"/>
    <col min="7" max="7" width="27.83203125" style="47" customWidth="1"/>
    <col min="8" max="8" width="26.6640625" style="54" bestFit="1" customWidth="1"/>
    <col min="9" max="9" width="27.5" style="54" customWidth="1"/>
    <col min="10" max="10" width="11.6640625" style="54" bestFit="1" customWidth="1"/>
    <col min="11" max="11" width="12.5" style="54" bestFit="1" customWidth="1"/>
    <col min="12" max="12" width="13.5" style="54" bestFit="1" customWidth="1"/>
    <col min="13" max="13" width="10.83203125" style="54" customWidth="1"/>
    <col min="14" max="16384" width="8.83203125" style="54"/>
  </cols>
  <sheetData>
    <row r="1" spans="1:15" s="53" customFormat="1">
      <c r="B1" s="61" t="s">
        <v>6</v>
      </c>
      <c r="C1" s="62" t="s">
        <v>171</v>
      </c>
      <c r="D1" s="95"/>
      <c r="E1" s="95"/>
      <c r="F1" s="95"/>
      <c r="G1" s="95"/>
      <c r="H1" s="95"/>
      <c r="I1" s="95"/>
      <c r="J1" s="95"/>
      <c r="K1" s="95"/>
      <c r="L1" s="95"/>
      <c r="M1" s="80"/>
      <c r="N1" s="63"/>
      <c r="O1" s="64"/>
    </row>
    <row r="2" spans="1:15" s="53" customFormat="1" ht="29">
      <c r="B2" s="61" t="s">
        <v>7</v>
      </c>
      <c r="C2" s="65"/>
      <c r="D2" s="96"/>
      <c r="E2" s="96"/>
      <c r="F2" s="96"/>
      <c r="G2" s="96"/>
      <c r="H2" s="96"/>
      <c r="I2" s="96"/>
      <c r="J2" s="96"/>
      <c r="K2" s="96"/>
      <c r="L2" s="95"/>
      <c r="M2" s="80"/>
      <c r="N2" s="63"/>
      <c r="O2" s="64"/>
    </row>
    <row r="3" spans="1:15" s="53" customFormat="1">
      <c r="B3" s="66" t="s">
        <v>8</v>
      </c>
      <c r="C3" s="67"/>
      <c r="D3" s="97"/>
      <c r="E3" s="66" t="s">
        <v>9</v>
      </c>
      <c r="F3" s="98"/>
      <c r="G3" s="68" t="s">
        <v>18</v>
      </c>
      <c r="H3" s="100"/>
      <c r="I3" s="66" t="s">
        <v>10</v>
      </c>
      <c r="J3" s="69"/>
      <c r="K3" s="66" t="s">
        <v>34</v>
      </c>
      <c r="L3" s="66" t="s">
        <v>35</v>
      </c>
      <c r="M3" s="32" t="s">
        <v>36</v>
      </c>
      <c r="N3" s="66"/>
      <c r="O3" s="64"/>
    </row>
    <row r="4" spans="1:15" s="53" customFormat="1">
      <c r="B4" s="70">
        <f>COUNTIF(I7:I77,"Pass")</f>
        <v>7</v>
      </c>
      <c r="C4" s="71"/>
      <c r="D4" s="97"/>
      <c r="E4" s="70">
        <f>COUNTIF(I8:I77,"Fail")</f>
        <v>0</v>
      </c>
      <c r="F4" s="99"/>
      <c r="G4" s="72">
        <f>COUNTIF(I8:I77,"Untested")</f>
        <v>0</v>
      </c>
      <c r="H4" s="101"/>
      <c r="I4" s="66">
        <f>(B4+E4+G4)</f>
        <v>7</v>
      </c>
      <c r="J4" s="73"/>
      <c r="K4" s="66">
        <f>COUNTIF(J8:J77,"High")</f>
        <v>0</v>
      </c>
      <c r="L4" s="66">
        <f>COUNTIF(J7:J77,"Medium")</f>
        <v>7</v>
      </c>
      <c r="M4" s="32">
        <f>COUNTIF(J8:J77,"Low")</f>
        <v>0</v>
      </c>
      <c r="N4" s="32"/>
      <c r="O4" s="64"/>
    </row>
    <row r="5" spans="1:15">
      <c r="B5" s="44"/>
      <c r="C5" s="45"/>
      <c r="D5" s="44"/>
      <c r="E5" s="50"/>
      <c r="F5" s="50"/>
      <c r="G5" s="45"/>
      <c r="H5" s="44"/>
      <c r="I5" s="44"/>
      <c r="J5" s="44"/>
      <c r="K5" s="44"/>
      <c r="L5" s="46"/>
    </row>
    <row r="6" spans="1:15" ht="16">
      <c r="A6" s="14" t="s">
        <v>11</v>
      </c>
      <c r="B6" s="14" t="s">
        <v>43</v>
      </c>
      <c r="C6" s="42" t="s">
        <v>40</v>
      </c>
      <c r="D6" s="15" t="s">
        <v>41</v>
      </c>
      <c r="E6" s="15" t="s">
        <v>42</v>
      </c>
      <c r="F6" s="14" t="s">
        <v>12</v>
      </c>
      <c r="G6" s="43" t="s">
        <v>13</v>
      </c>
      <c r="H6" s="15" t="s">
        <v>14</v>
      </c>
      <c r="I6" s="15" t="s">
        <v>15</v>
      </c>
      <c r="J6" s="15" t="s">
        <v>33</v>
      </c>
      <c r="K6" s="15" t="s">
        <v>16</v>
      </c>
      <c r="L6" s="15" t="s">
        <v>17</v>
      </c>
      <c r="M6" s="15" t="s">
        <v>37</v>
      </c>
      <c r="N6" s="15" t="s">
        <v>38</v>
      </c>
    </row>
    <row r="7" spans="1:15" ht="64">
      <c r="A7" s="55">
        <v>1</v>
      </c>
      <c r="B7" s="48" t="s">
        <v>44</v>
      </c>
      <c r="C7" s="60" t="s">
        <v>172</v>
      </c>
      <c r="D7" s="48" t="s">
        <v>173</v>
      </c>
      <c r="E7" s="48"/>
      <c r="F7" s="49"/>
      <c r="G7" s="48" t="s">
        <v>174</v>
      </c>
      <c r="H7" s="56"/>
      <c r="I7" s="57" t="s">
        <v>8</v>
      </c>
      <c r="J7" s="57" t="s">
        <v>35</v>
      </c>
      <c r="K7" s="58"/>
      <c r="L7" s="56"/>
      <c r="M7" s="59" t="s">
        <v>140</v>
      </c>
      <c r="N7" s="58" t="s">
        <v>46</v>
      </c>
    </row>
    <row r="8" spans="1:15" ht="48">
      <c r="A8" s="55">
        <v>2</v>
      </c>
      <c r="B8" s="48" t="s">
        <v>44</v>
      </c>
      <c r="C8" s="60" t="s">
        <v>175</v>
      </c>
      <c r="D8" s="48" t="s">
        <v>173</v>
      </c>
      <c r="E8" s="48"/>
      <c r="F8" s="49"/>
      <c r="G8" s="48" t="s">
        <v>176</v>
      </c>
      <c r="H8" s="56"/>
      <c r="I8" s="57" t="s">
        <v>8</v>
      </c>
      <c r="J8" s="57" t="s">
        <v>35</v>
      </c>
      <c r="K8" s="58"/>
      <c r="L8" s="56"/>
      <c r="M8" s="59" t="s">
        <v>140</v>
      </c>
      <c r="N8" s="58" t="s">
        <v>46</v>
      </c>
    </row>
    <row r="9" spans="1:15" ht="32">
      <c r="A9" s="55">
        <v>3</v>
      </c>
      <c r="B9" s="48" t="s">
        <v>44</v>
      </c>
      <c r="C9" s="60" t="s">
        <v>177</v>
      </c>
      <c r="D9" s="48" t="s">
        <v>173</v>
      </c>
      <c r="E9" s="48"/>
      <c r="F9" s="49"/>
      <c r="G9" s="48" t="s">
        <v>178</v>
      </c>
      <c r="H9" s="56"/>
      <c r="I9" s="57" t="s">
        <v>8</v>
      </c>
      <c r="J9" s="57" t="s">
        <v>35</v>
      </c>
      <c r="K9" s="58"/>
      <c r="L9" s="56"/>
      <c r="M9" s="59" t="s">
        <v>140</v>
      </c>
      <c r="N9" s="58" t="s">
        <v>46</v>
      </c>
    </row>
    <row r="10" spans="1:15" ht="32">
      <c r="A10" s="55">
        <v>4</v>
      </c>
      <c r="B10" s="48" t="s">
        <v>44</v>
      </c>
      <c r="C10" s="60" t="s">
        <v>153</v>
      </c>
      <c r="D10" s="48" t="s">
        <v>173</v>
      </c>
      <c r="E10" s="48"/>
      <c r="F10" s="49"/>
      <c r="G10" s="48" t="s">
        <v>179</v>
      </c>
      <c r="H10" s="56"/>
      <c r="I10" s="57" t="s">
        <v>8</v>
      </c>
      <c r="J10" s="57" t="s">
        <v>35</v>
      </c>
      <c r="K10" s="58"/>
      <c r="L10" s="56"/>
      <c r="M10" s="59" t="s">
        <v>140</v>
      </c>
      <c r="N10" s="58" t="s">
        <v>46</v>
      </c>
    </row>
    <row r="11" spans="1:15" ht="48">
      <c r="A11" s="55">
        <v>5</v>
      </c>
      <c r="B11" s="48" t="s">
        <v>44</v>
      </c>
      <c r="C11" s="60" t="s">
        <v>180</v>
      </c>
      <c r="D11" s="48" t="s">
        <v>173</v>
      </c>
      <c r="E11" s="48"/>
      <c r="F11" s="49"/>
      <c r="G11" s="48" t="s">
        <v>181</v>
      </c>
      <c r="H11" s="56"/>
      <c r="I11" s="57" t="s">
        <v>8</v>
      </c>
      <c r="J11" s="57" t="s">
        <v>35</v>
      </c>
      <c r="K11" s="58"/>
      <c r="L11" s="56"/>
      <c r="M11" s="59" t="s">
        <v>140</v>
      </c>
      <c r="N11" s="58" t="s">
        <v>46</v>
      </c>
    </row>
    <row r="12" spans="1:15" ht="32">
      <c r="A12" s="55">
        <v>6</v>
      </c>
      <c r="B12" s="48" t="s">
        <v>44</v>
      </c>
      <c r="C12" s="60" t="s">
        <v>182</v>
      </c>
      <c r="D12" s="48" t="s">
        <v>173</v>
      </c>
      <c r="E12" s="48"/>
      <c r="F12" s="49"/>
      <c r="G12" s="48" t="s">
        <v>183</v>
      </c>
      <c r="H12" s="56"/>
      <c r="I12" s="57" t="s">
        <v>8</v>
      </c>
      <c r="J12" s="57" t="s">
        <v>35</v>
      </c>
      <c r="K12" s="58"/>
      <c r="L12" s="56"/>
      <c r="M12" s="59" t="s">
        <v>140</v>
      </c>
      <c r="N12" s="58" t="s">
        <v>46</v>
      </c>
    </row>
    <row r="13" spans="1:15" ht="32">
      <c r="A13" s="55">
        <v>7</v>
      </c>
      <c r="B13" s="48" t="s">
        <v>44</v>
      </c>
      <c r="C13" s="60" t="s">
        <v>184</v>
      </c>
      <c r="D13" s="48" t="s">
        <v>173</v>
      </c>
      <c r="E13" s="48"/>
      <c r="F13" s="49"/>
      <c r="G13" s="48" t="s">
        <v>185</v>
      </c>
      <c r="H13" s="56"/>
      <c r="I13" s="57" t="s">
        <v>8</v>
      </c>
      <c r="J13" s="57" t="s">
        <v>35</v>
      </c>
      <c r="K13" s="58"/>
      <c r="L13" s="56"/>
      <c r="M13" s="59" t="s">
        <v>140</v>
      </c>
      <c r="N13" s="58" t="s">
        <v>46</v>
      </c>
    </row>
  </sheetData>
  <mergeCells count="5">
    <mergeCell ref="D1:L1"/>
    <mergeCell ref="D2:L2"/>
    <mergeCell ref="D3:D4"/>
    <mergeCell ref="F3:F4"/>
    <mergeCell ref="H3:H4"/>
  </mergeCells>
  <conditionalFormatting sqref="I7 I13">
    <cfRule type="expression" dxfId="41" priority="16">
      <formula>I7="Untested"</formula>
    </cfRule>
    <cfRule type="expression" dxfId="40" priority="17">
      <formula>I7="Pass"</formula>
    </cfRule>
    <cfRule type="expression" dxfId="39" priority="18">
      <formula>I7="Fail"</formula>
    </cfRule>
  </conditionalFormatting>
  <conditionalFormatting sqref="J7 J13">
    <cfRule type="expression" dxfId="38" priority="13">
      <formula>J7="Medium"</formula>
    </cfRule>
    <cfRule type="expression" dxfId="37" priority="14">
      <formula>J7="Low"</formula>
    </cfRule>
    <cfRule type="expression" dxfId="36" priority="15">
      <formula>J7="High"</formula>
    </cfRule>
  </conditionalFormatting>
  <conditionalFormatting sqref="I8">
    <cfRule type="expression" dxfId="35" priority="10">
      <formula>I8="Untested"</formula>
    </cfRule>
    <cfRule type="expression" dxfId="34" priority="11">
      <formula>I8="Pass"</formula>
    </cfRule>
    <cfRule type="expression" dxfId="33" priority="12">
      <formula>I8="Fail"</formula>
    </cfRule>
  </conditionalFormatting>
  <conditionalFormatting sqref="J8">
    <cfRule type="expression" dxfId="32" priority="7">
      <formula>J8="Medium"</formula>
    </cfRule>
    <cfRule type="expression" dxfId="31" priority="8">
      <formula>J8="Low"</formula>
    </cfRule>
    <cfRule type="expression" dxfId="30" priority="9">
      <formula>J8="High"</formula>
    </cfRule>
  </conditionalFormatting>
  <conditionalFormatting sqref="I9:I12">
    <cfRule type="expression" dxfId="29" priority="4">
      <formula>I9="Untested"</formula>
    </cfRule>
    <cfRule type="expression" dxfId="28" priority="5">
      <formula>I9="Pass"</formula>
    </cfRule>
    <cfRule type="expression" dxfId="27" priority="6">
      <formula>I9="Fail"</formula>
    </cfRule>
  </conditionalFormatting>
  <conditionalFormatting sqref="J9:J12">
    <cfRule type="expression" dxfId="26" priority="1">
      <formula>J9="Medium"</formula>
    </cfRule>
    <cfRule type="expression" dxfId="25" priority="2">
      <formula>J9="Low"</formula>
    </cfRule>
    <cfRule type="expression" dxfId="24" priority="3">
      <formula>J9="High"</formula>
    </cfRule>
  </conditionalFormatting>
  <dataValidations count="2">
    <dataValidation allowBlank="1" showInputMessage="1" showErrorMessage="1" promptTitle="ket-qua1" sqref="I5 I1:I2" xr:uid="{00000000-0002-0000-0800-000000000000}"/>
    <dataValidation type="list" allowBlank="1" showInputMessage="1" showErrorMessage="1" sqref="J2" xr:uid="{00000000-0002-0000-0800-00000100000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2000000}">
          <x14:formula1>
            <xm:f>'/Users/dungnguyen/Desktop/TestCase/\Users\dungnguyen\Desktop\TestCase\Users\dungnguyen\Desktop\TestCase\[Testcase_UserTraveler-Guider-Guest.xlsx]Config'!#REF!</xm:f>
          </x14:formula1>
          <xm:sqref>J5 J14:J1048576</xm:sqref>
        </x14:dataValidation>
        <x14:dataValidation type="list" allowBlank="1" showInputMessage="1" showErrorMessage="1" xr:uid="{00000000-0002-0000-0800-000003000000}">
          <x14:formula1>
            <xm:f>'/Users/dungnguyen/Desktop/TestCase/\Users\dungnguyen\Desktop\TestCase\Users\dungnguyen\Library\Containers\com.microsoft.Excel\Data\Documents\C:\Users\YenLT\Desktop\SWP\Final report rè\[Testcase_function-OnlineTickets.xlsx]Config'!#REF!</xm:f>
          </x14:formula1>
          <xm:sqref>J1</xm:sqref>
        </x14:dataValidation>
        <x14:dataValidation type="list" allowBlank="1" showInputMessage="1" showErrorMessage="1" xr:uid="{00000000-0002-0000-0800-000004000000}">
          <x14:formula1>
            <xm:f>'/Users/dungnguyen/Desktop/TestCase/\Users\dungnguyen\Desktop\TestCase\Users\dungnguyen\Library\Containers\com.microsoft.Excel\Data\Documents\C:\Users\PC Market\Desktop\New folder (4)\Tcs\[Testcase_ManageUser.xlsx]Config'!#REF!</xm:f>
          </x14:formula1>
          <xm:sqref>I7:J13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Config</vt:lpstr>
      <vt:lpstr>Test_Report</vt:lpstr>
      <vt:lpstr>Sign up a traveler account</vt:lpstr>
      <vt:lpstr>Sign up a guider account</vt:lpstr>
      <vt:lpstr>Search</vt:lpstr>
      <vt:lpstr>View</vt:lpstr>
      <vt:lpstr>View detail of one post</vt:lpstr>
      <vt:lpstr>View list of post of guider</vt:lpstr>
      <vt:lpstr>View list of post of category</vt:lpstr>
    </vt:vector>
  </TitlesOfParts>
  <Company>setacinq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tunt</dc:creator>
  <cp:lastModifiedBy>Microsoft Office User</cp:lastModifiedBy>
  <dcterms:created xsi:type="dcterms:W3CDTF">2011-06-29T01:40:00Z</dcterms:created>
  <dcterms:modified xsi:type="dcterms:W3CDTF">2019-12-18T16:23:26Z</dcterms:modified>
</cp:coreProperties>
</file>