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3600" yWindow="520" windowWidth="25040" windowHeight="15500" tabRatio="500" activeTab="5"/>
  </bookViews>
  <sheets>
    <sheet name="页面访问（UV）-10月" sheetId="1" r:id="rId1"/>
    <sheet name="关键事件转化" sheetId="2" r:id="rId2"/>
    <sheet name="关键事件转化 (2)" sheetId="5" r:id="rId3"/>
    <sheet name="SQL" sheetId="4" r:id="rId4"/>
    <sheet name="工作表1" sheetId="6" r:id="rId5"/>
    <sheet name="工作表2" sheetId="7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5" l="1"/>
  <c r="D26" i="5"/>
  <c r="AO21" i="5"/>
  <c r="AP21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5" i="5"/>
  <c r="BB21" i="5"/>
  <c r="BB6" i="5"/>
  <c r="BB7" i="5"/>
  <c r="BB8" i="5"/>
  <c r="BB9" i="5"/>
  <c r="BB10" i="5"/>
  <c r="BB11" i="5"/>
  <c r="BB12" i="5"/>
  <c r="BB13" i="5"/>
  <c r="BB14" i="5"/>
  <c r="BB15" i="5"/>
  <c r="BB16" i="5"/>
  <c r="BB17" i="5"/>
  <c r="BB18" i="5"/>
  <c r="BB19" i="5"/>
  <c r="BB20" i="5"/>
  <c r="BB5" i="5"/>
  <c r="BA21" i="5"/>
  <c r="BA6" i="5"/>
  <c r="BA7" i="5"/>
  <c r="BA8" i="5"/>
  <c r="BA9" i="5"/>
  <c r="BA10" i="5"/>
  <c r="BA11" i="5"/>
  <c r="BA12" i="5"/>
  <c r="BA13" i="5"/>
  <c r="BA14" i="5"/>
  <c r="BA15" i="5"/>
  <c r="BA16" i="5"/>
  <c r="BA17" i="5"/>
  <c r="BA18" i="5"/>
  <c r="BA19" i="5"/>
  <c r="BA20" i="5"/>
  <c r="BA5" i="5"/>
  <c r="BM21" i="5"/>
  <c r="D28" i="5"/>
  <c r="BI21" i="5"/>
  <c r="C28" i="5"/>
  <c r="AY5" i="5"/>
  <c r="AY6" i="5"/>
  <c r="AY7" i="5"/>
  <c r="AY8" i="5"/>
  <c r="AY9" i="5"/>
  <c r="AY10" i="5"/>
  <c r="AY11" i="5"/>
  <c r="AY12" i="5"/>
  <c r="AY13" i="5"/>
  <c r="AY14" i="5"/>
  <c r="AY15" i="5"/>
  <c r="AY16" i="5"/>
  <c r="AY17" i="5"/>
  <c r="AY18" i="5"/>
  <c r="AY19" i="5"/>
  <c r="AY20" i="5"/>
  <c r="AY21" i="5"/>
  <c r="AQ21" i="5"/>
  <c r="C27" i="5"/>
  <c r="AL5" i="5"/>
  <c r="AL6" i="5"/>
  <c r="AL7" i="5"/>
  <c r="AL8" i="5"/>
  <c r="AL9" i="5"/>
  <c r="AL10" i="5"/>
  <c r="AL11" i="5"/>
  <c r="AL12" i="5"/>
  <c r="AL14" i="5"/>
  <c r="AL15" i="5"/>
  <c r="AL16" i="5"/>
  <c r="AL17" i="5"/>
  <c r="AL18" i="5"/>
  <c r="AL19" i="5"/>
  <c r="AL20" i="5"/>
  <c r="AL21" i="5"/>
  <c r="AD21" i="5"/>
  <c r="C26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D25" i="5"/>
  <c r="X21" i="5"/>
  <c r="C25" i="5"/>
  <c r="AN21" i="5"/>
  <c r="AW5" i="5"/>
  <c r="AW6" i="5"/>
  <c r="AW7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X5" i="5"/>
  <c r="AX6" i="5"/>
  <c r="AX7" i="5"/>
  <c r="AX8" i="5"/>
  <c r="AX9" i="5"/>
  <c r="AX10" i="5"/>
  <c r="AX11" i="5"/>
  <c r="AX12" i="5"/>
  <c r="AX13" i="5"/>
  <c r="AX14" i="5"/>
  <c r="AX15" i="5"/>
  <c r="AX16" i="5"/>
  <c r="AX17" i="5"/>
  <c r="AX18" i="5"/>
  <c r="AX19" i="5"/>
  <c r="AX20" i="5"/>
  <c r="AX21" i="5"/>
  <c r="BD5" i="5"/>
  <c r="BD6" i="5"/>
  <c r="BD7" i="5"/>
  <c r="BD8" i="5"/>
  <c r="BD9" i="5"/>
  <c r="BD10" i="5"/>
  <c r="BD11" i="5"/>
  <c r="BD12" i="5"/>
  <c r="BD13" i="5"/>
  <c r="BD14" i="5"/>
  <c r="BD15" i="5"/>
  <c r="BD16" i="5"/>
  <c r="BD17" i="5"/>
  <c r="BD18" i="5"/>
  <c r="BD19" i="5"/>
  <c r="BD20" i="5"/>
  <c r="BD21" i="5"/>
  <c r="BH21" i="5"/>
  <c r="BF21" i="5"/>
  <c r="BN5" i="5"/>
  <c r="BN6" i="5"/>
  <c r="BN7" i="5"/>
  <c r="BN8" i="5"/>
  <c r="BN9" i="5"/>
  <c r="BN10" i="5"/>
  <c r="BN11" i="5"/>
  <c r="BN12" i="5"/>
  <c r="BN13" i="5"/>
  <c r="BN14" i="5"/>
  <c r="BN15" i="5"/>
  <c r="BN16" i="5"/>
  <c r="BN17" i="5"/>
  <c r="BN18" i="5"/>
  <c r="BN19" i="5"/>
  <c r="BN20" i="5"/>
  <c r="BN21" i="5"/>
  <c r="BM5" i="5"/>
  <c r="BM6" i="5"/>
  <c r="BM7" i="5"/>
  <c r="BM8" i="5"/>
  <c r="BM9" i="5"/>
  <c r="BM10" i="5"/>
  <c r="BM11" i="5"/>
  <c r="BM12" i="5"/>
  <c r="BM13" i="5"/>
  <c r="BM14" i="5"/>
  <c r="BM15" i="5"/>
  <c r="BM16" i="5"/>
  <c r="BM17" i="5"/>
  <c r="BM18" i="5"/>
  <c r="BM19" i="5"/>
  <c r="BM20" i="5"/>
  <c r="BL21" i="5"/>
  <c r="BK21" i="5"/>
  <c r="BJ21" i="5"/>
  <c r="BH5" i="5"/>
  <c r="BH6" i="5"/>
  <c r="BH7" i="5"/>
  <c r="BH8" i="5"/>
  <c r="BH9" i="5"/>
  <c r="BH10" i="5"/>
  <c r="BH11" i="5"/>
  <c r="BH12" i="5"/>
  <c r="BH13" i="5"/>
  <c r="BH14" i="5"/>
  <c r="BH15" i="5"/>
  <c r="BH16" i="5"/>
  <c r="BH17" i="5"/>
  <c r="BH18" i="5"/>
  <c r="BH19" i="5"/>
  <c r="BH20" i="5"/>
  <c r="BE5" i="5"/>
  <c r="BF5" i="5"/>
  <c r="BE6" i="5"/>
  <c r="BF6" i="5"/>
  <c r="BE7" i="5"/>
  <c r="BF7" i="5"/>
  <c r="BE8" i="5"/>
  <c r="BF8" i="5"/>
  <c r="BE9" i="5"/>
  <c r="BF9" i="5"/>
  <c r="BE10" i="5"/>
  <c r="BF10" i="5"/>
  <c r="BE11" i="5"/>
  <c r="BF11" i="5"/>
  <c r="BE12" i="5"/>
  <c r="BF12" i="5"/>
  <c r="BE13" i="5"/>
  <c r="BF13" i="5"/>
  <c r="BE14" i="5"/>
  <c r="BF14" i="5"/>
  <c r="BE15" i="5"/>
  <c r="BF15" i="5"/>
  <c r="BE16" i="5"/>
  <c r="BF16" i="5"/>
  <c r="BE17" i="5"/>
  <c r="BF17" i="5"/>
  <c r="BE18" i="5"/>
  <c r="BF18" i="5"/>
  <c r="BE19" i="5"/>
  <c r="BF19" i="5"/>
  <c r="BE20" i="5"/>
  <c r="BF20" i="5"/>
  <c r="BE21" i="5"/>
  <c r="BC5" i="5"/>
  <c r="BC6" i="5"/>
  <c r="BC7" i="5"/>
  <c r="BC8" i="5"/>
  <c r="BC9" i="5"/>
  <c r="BC10" i="5"/>
  <c r="BC11" i="5"/>
  <c r="BC12" i="5"/>
  <c r="BC13" i="5"/>
  <c r="BC14" i="5"/>
  <c r="BC15" i="5"/>
  <c r="BC16" i="5"/>
  <c r="BC17" i="5"/>
  <c r="BC18" i="5"/>
  <c r="BC19" i="5"/>
  <c r="BC20" i="5"/>
  <c r="BC21" i="5"/>
  <c r="AZ5" i="5"/>
  <c r="AZ6" i="5"/>
  <c r="AZ7" i="5"/>
  <c r="AZ8" i="5"/>
  <c r="AZ9" i="5"/>
  <c r="AZ10" i="5"/>
  <c r="AZ11" i="5"/>
  <c r="AZ12" i="5"/>
  <c r="AZ13" i="5"/>
  <c r="AZ14" i="5"/>
  <c r="AZ15" i="5"/>
  <c r="AZ16" i="5"/>
  <c r="AZ17" i="5"/>
  <c r="AZ18" i="5"/>
  <c r="AZ19" i="5"/>
  <c r="AZ20" i="5"/>
  <c r="AZ21" i="5"/>
  <c r="AV21" i="5"/>
  <c r="AU21" i="5"/>
  <c r="AT21" i="5"/>
  <c r="AS21" i="5"/>
  <c r="AR21" i="5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L13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I21" i="5"/>
  <c r="AH21" i="5"/>
  <c r="AG21" i="5"/>
  <c r="AF21" i="5"/>
  <c r="AE21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A21" i="5"/>
  <c r="Z21" i="5"/>
  <c r="Y21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U21" i="5"/>
  <c r="T21" i="5"/>
  <c r="S21" i="5"/>
  <c r="R21" i="5"/>
  <c r="L5" i="5"/>
  <c r="E5" i="5"/>
  <c r="Q5" i="5"/>
  <c r="L6" i="5"/>
  <c r="E6" i="5"/>
  <c r="Q6" i="5"/>
  <c r="L7" i="5"/>
  <c r="E7" i="5"/>
  <c r="Q7" i="5"/>
  <c r="L8" i="5"/>
  <c r="E8" i="5"/>
  <c r="Q8" i="5"/>
  <c r="L9" i="5"/>
  <c r="E9" i="5"/>
  <c r="Q9" i="5"/>
  <c r="L10" i="5"/>
  <c r="E10" i="5"/>
  <c r="Q10" i="5"/>
  <c r="L11" i="5"/>
  <c r="E11" i="5"/>
  <c r="Q11" i="5"/>
  <c r="L12" i="5"/>
  <c r="E12" i="5"/>
  <c r="Q12" i="5"/>
  <c r="L13" i="5"/>
  <c r="E13" i="5"/>
  <c r="Q13" i="5"/>
  <c r="L14" i="5"/>
  <c r="E14" i="5"/>
  <c r="Q14" i="5"/>
  <c r="L15" i="5"/>
  <c r="E15" i="5"/>
  <c r="Q15" i="5"/>
  <c r="L16" i="5"/>
  <c r="E16" i="5"/>
  <c r="Q16" i="5"/>
  <c r="L17" i="5"/>
  <c r="E17" i="5"/>
  <c r="Q17" i="5"/>
  <c r="L18" i="5"/>
  <c r="E18" i="5"/>
  <c r="Q18" i="5"/>
  <c r="L19" i="5"/>
  <c r="E19" i="5"/>
  <c r="Q19" i="5"/>
  <c r="L20" i="5"/>
  <c r="E20" i="5"/>
  <c r="Q20" i="5"/>
  <c r="Q21" i="5"/>
  <c r="I5" i="5"/>
  <c r="B5" i="5"/>
  <c r="P5" i="5"/>
  <c r="I6" i="5"/>
  <c r="B6" i="5"/>
  <c r="P6" i="5"/>
  <c r="I7" i="5"/>
  <c r="B7" i="5"/>
  <c r="P7" i="5"/>
  <c r="I8" i="5"/>
  <c r="B8" i="5"/>
  <c r="P8" i="5"/>
  <c r="I9" i="5"/>
  <c r="B9" i="5"/>
  <c r="P9" i="5"/>
  <c r="I10" i="5"/>
  <c r="B10" i="5"/>
  <c r="P10" i="5"/>
  <c r="I11" i="5"/>
  <c r="B11" i="5"/>
  <c r="P11" i="5"/>
  <c r="I12" i="5"/>
  <c r="B12" i="5"/>
  <c r="P12" i="5"/>
  <c r="I13" i="5"/>
  <c r="B13" i="5"/>
  <c r="P13" i="5"/>
  <c r="I14" i="5"/>
  <c r="B14" i="5"/>
  <c r="P14" i="5"/>
  <c r="I15" i="5"/>
  <c r="B15" i="5"/>
  <c r="P15" i="5"/>
  <c r="I16" i="5"/>
  <c r="B16" i="5"/>
  <c r="P16" i="5"/>
  <c r="I17" i="5"/>
  <c r="B17" i="5"/>
  <c r="P17" i="5"/>
  <c r="I18" i="5"/>
  <c r="B18" i="5"/>
  <c r="P18" i="5"/>
  <c r="I19" i="5"/>
  <c r="B19" i="5"/>
  <c r="P19" i="5"/>
  <c r="I20" i="5"/>
  <c r="B20" i="5"/>
  <c r="P20" i="5"/>
  <c r="P21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N21" i="5"/>
  <c r="M21" i="5"/>
  <c r="L21" i="5"/>
  <c r="K21" i="5"/>
  <c r="J21" i="5"/>
  <c r="I21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G21" i="5"/>
  <c r="F21" i="5"/>
  <c r="E21" i="5"/>
  <c r="D21" i="5"/>
  <c r="C21" i="5"/>
  <c r="B21" i="5"/>
  <c r="BG5" i="5"/>
  <c r="BG6" i="5"/>
  <c r="BG7" i="5"/>
  <c r="BG8" i="5"/>
  <c r="BG9" i="5"/>
  <c r="BG10" i="5"/>
  <c r="BG11" i="5"/>
  <c r="BG12" i="5"/>
  <c r="BG13" i="5"/>
  <c r="BG14" i="5"/>
  <c r="BG15" i="5"/>
  <c r="BG16" i="5"/>
  <c r="BG17" i="5"/>
  <c r="BG18" i="5"/>
  <c r="BG19" i="5"/>
  <c r="BG20" i="5"/>
  <c r="BG21" i="5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5" i="2"/>
  <c r="AJ5" i="2"/>
  <c r="AJ6" i="2"/>
  <c r="AJ7" i="2"/>
  <c r="AJ8" i="2"/>
  <c r="AJ9" i="2"/>
  <c r="AJ10" i="2"/>
  <c r="AJ11" i="2"/>
  <c r="AJ12" i="2"/>
  <c r="AJ13" i="2"/>
  <c r="AI5" i="2"/>
  <c r="AI6" i="2"/>
  <c r="AI7" i="2"/>
  <c r="AI8" i="2"/>
  <c r="AI9" i="2"/>
  <c r="AI10" i="2"/>
  <c r="AI11" i="2"/>
  <c r="AI12" i="2"/>
  <c r="AI13" i="2"/>
  <c r="AH5" i="2"/>
  <c r="AH6" i="2"/>
  <c r="AH7" i="2"/>
  <c r="AH8" i="2"/>
  <c r="AH9" i="2"/>
  <c r="AH10" i="2"/>
  <c r="AH11" i="2"/>
  <c r="AH12" i="2"/>
  <c r="AH13" i="2"/>
  <c r="AJ15" i="2"/>
  <c r="AJ16" i="2"/>
  <c r="AJ17" i="2"/>
  <c r="AJ18" i="2"/>
  <c r="AJ19" i="2"/>
  <c r="AJ20" i="2"/>
  <c r="AJ21" i="2"/>
  <c r="AJ14" i="2"/>
  <c r="AI15" i="2"/>
  <c r="AI16" i="2"/>
  <c r="AI17" i="2"/>
  <c r="AI18" i="2"/>
  <c r="AI19" i="2"/>
  <c r="AI20" i="2"/>
  <c r="AI21" i="2"/>
  <c r="AI14" i="2"/>
  <c r="AH15" i="2"/>
  <c r="AH16" i="2"/>
  <c r="AH17" i="2"/>
  <c r="AH18" i="2"/>
  <c r="AH19" i="2"/>
  <c r="AH20" i="2"/>
  <c r="AH21" i="2"/>
  <c r="AH14" i="2"/>
  <c r="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5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6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5" i="2"/>
  <c r="K6" i="2"/>
  <c r="E6" i="2"/>
  <c r="O6" i="2"/>
  <c r="K7" i="2"/>
  <c r="E7" i="2"/>
  <c r="O7" i="2"/>
  <c r="K8" i="2"/>
  <c r="E8" i="2"/>
  <c r="O8" i="2"/>
  <c r="K9" i="2"/>
  <c r="E9" i="2"/>
  <c r="O9" i="2"/>
  <c r="K10" i="2"/>
  <c r="E10" i="2"/>
  <c r="O10" i="2"/>
  <c r="K11" i="2"/>
  <c r="E11" i="2"/>
  <c r="O11" i="2"/>
  <c r="K12" i="2"/>
  <c r="E12" i="2"/>
  <c r="O12" i="2"/>
  <c r="K13" i="2"/>
  <c r="E13" i="2"/>
  <c r="O13" i="2"/>
  <c r="K14" i="2"/>
  <c r="E14" i="2"/>
  <c r="O14" i="2"/>
  <c r="K15" i="2"/>
  <c r="E15" i="2"/>
  <c r="O15" i="2"/>
  <c r="K16" i="2"/>
  <c r="E16" i="2"/>
  <c r="O16" i="2"/>
  <c r="K17" i="2"/>
  <c r="E17" i="2"/>
  <c r="O17" i="2"/>
  <c r="K18" i="2"/>
  <c r="E18" i="2"/>
  <c r="O18" i="2"/>
  <c r="K19" i="2"/>
  <c r="E19" i="2"/>
  <c r="O19" i="2"/>
  <c r="K20" i="2"/>
  <c r="E20" i="2"/>
  <c r="O20" i="2"/>
  <c r="K21" i="2"/>
  <c r="E21" i="2"/>
  <c r="O21" i="2"/>
  <c r="K5" i="2"/>
  <c r="E5" i="2"/>
  <c r="O5" i="2"/>
  <c r="H6" i="2"/>
  <c r="B6" i="2"/>
  <c r="N6" i="2"/>
  <c r="H7" i="2"/>
  <c r="B7" i="2"/>
  <c r="N7" i="2"/>
  <c r="H8" i="2"/>
  <c r="B8" i="2"/>
  <c r="N8" i="2"/>
  <c r="H9" i="2"/>
  <c r="B9" i="2"/>
  <c r="N9" i="2"/>
  <c r="H10" i="2"/>
  <c r="B10" i="2"/>
  <c r="N10" i="2"/>
  <c r="H11" i="2"/>
  <c r="B11" i="2"/>
  <c r="N11" i="2"/>
  <c r="H12" i="2"/>
  <c r="B12" i="2"/>
  <c r="N12" i="2"/>
  <c r="H13" i="2"/>
  <c r="B13" i="2"/>
  <c r="N13" i="2"/>
  <c r="H14" i="2"/>
  <c r="B14" i="2"/>
  <c r="N14" i="2"/>
  <c r="H15" i="2"/>
  <c r="B15" i="2"/>
  <c r="N15" i="2"/>
  <c r="H16" i="2"/>
  <c r="B16" i="2"/>
  <c r="N16" i="2"/>
  <c r="H17" i="2"/>
  <c r="B17" i="2"/>
  <c r="N17" i="2"/>
  <c r="H18" i="2"/>
  <c r="B18" i="2"/>
  <c r="N18" i="2"/>
  <c r="H19" i="2"/>
  <c r="B19" i="2"/>
  <c r="N19" i="2"/>
  <c r="H20" i="2"/>
  <c r="B20" i="2"/>
  <c r="N20" i="2"/>
  <c r="H21" i="2"/>
  <c r="B21" i="2"/>
  <c r="N21" i="2"/>
  <c r="H5" i="2"/>
  <c r="B5" i="2"/>
  <c r="N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5" i="2"/>
  <c r="T5" i="2"/>
</calcChain>
</file>

<file path=xl/sharedStrings.xml><?xml version="1.0" encoding="utf-8"?>
<sst xmlns="http://schemas.openxmlformats.org/spreadsheetml/2006/main" count="244" uniqueCount="86">
  <si>
    <t>日期</t>
    <phoneticPr fontId="1" type="noConversion"/>
  </si>
  <si>
    <t>进入注册页面</t>
    <phoneticPr fontId="1" type="noConversion"/>
  </si>
  <si>
    <t>手势密码页面</t>
    <phoneticPr fontId="1" type="noConversion"/>
  </si>
  <si>
    <t>IOS</t>
    <phoneticPr fontId="1" type="noConversion"/>
  </si>
  <si>
    <t>Android</t>
    <phoneticPr fontId="1" type="noConversion"/>
  </si>
  <si>
    <t>IOS</t>
    <phoneticPr fontId="1" type="noConversion"/>
  </si>
  <si>
    <t>PV</t>
    <phoneticPr fontId="1" type="noConversion"/>
  </si>
  <si>
    <t>UV</t>
    <phoneticPr fontId="1" type="noConversion"/>
  </si>
  <si>
    <t>Andfoid</t>
    <phoneticPr fontId="1" type="noConversion"/>
  </si>
  <si>
    <t>APP</t>
  </si>
  <si>
    <t>APP UV</t>
    <phoneticPr fontId="1" type="noConversion"/>
  </si>
  <si>
    <t>APP PV</t>
    <phoneticPr fontId="1" type="noConversion"/>
  </si>
  <si>
    <t>APP PV</t>
    <phoneticPr fontId="1" type="noConversion"/>
  </si>
  <si>
    <t>APP UV</t>
    <phoneticPr fontId="1" type="noConversion"/>
  </si>
  <si>
    <t>2017.09.16</t>
    <phoneticPr fontId="1" type="noConversion"/>
  </si>
  <si>
    <t>2017.09.17</t>
  </si>
  <si>
    <t>2017.09.18</t>
  </si>
  <si>
    <t>2017.09.19</t>
  </si>
  <si>
    <t>2017.09.20</t>
  </si>
  <si>
    <t>2017.09.21</t>
  </si>
  <si>
    <t>2017.09.22</t>
  </si>
  <si>
    <t>2017.09.23</t>
  </si>
  <si>
    <t>2017.09.24</t>
  </si>
  <si>
    <t>2017.09.25</t>
  </si>
  <si>
    <t>2017.09.26</t>
  </si>
  <si>
    <t>2017.09.27</t>
  </si>
  <si>
    <t>2017.09.28</t>
  </si>
  <si>
    <t>2017.09.29</t>
  </si>
  <si>
    <t>2017.09.30</t>
  </si>
  <si>
    <t>2017.09.31</t>
  </si>
  <si>
    <t>进入开通存管页面</t>
    <phoneticPr fontId="1" type="noConversion"/>
  </si>
  <si>
    <t>UV</t>
    <phoneticPr fontId="1" type="noConversion"/>
  </si>
  <si>
    <t>PV</t>
    <phoneticPr fontId="1" type="noConversion"/>
  </si>
  <si>
    <t>2017.10.01</t>
    <phoneticPr fontId="1" type="noConversion"/>
  </si>
  <si>
    <t>日期</t>
  </si>
  <si>
    <t>进入开通成功页</t>
    <phoneticPr fontId="1" type="noConversion"/>
  </si>
  <si>
    <t>PV</t>
    <phoneticPr fontId="1" type="noConversion"/>
  </si>
  <si>
    <t>普通项目详情页</t>
    <phoneticPr fontId="1" type="noConversion"/>
  </si>
  <si>
    <t>PV</t>
    <phoneticPr fontId="1" type="noConversion"/>
  </si>
  <si>
    <t>普通项目结果页</t>
    <phoneticPr fontId="1" type="noConversion"/>
  </si>
  <si>
    <t>智投乐项目详情页</t>
    <phoneticPr fontId="1" type="noConversion"/>
  </si>
  <si>
    <t>智投乐加入确认页</t>
    <phoneticPr fontId="1" type="noConversion"/>
  </si>
  <si>
    <t>智投乐加入成功</t>
    <phoneticPr fontId="1" type="noConversion"/>
  </si>
  <si>
    <t>普通项目转化</t>
    <phoneticPr fontId="1" type="noConversion"/>
  </si>
  <si>
    <t>注册转化</t>
    <phoneticPr fontId="1" type="noConversion"/>
  </si>
  <si>
    <t>月悦升详情</t>
    <phoneticPr fontId="1" type="noConversion"/>
  </si>
  <si>
    <t>月悦升加入确认</t>
    <phoneticPr fontId="1" type="noConversion"/>
  </si>
  <si>
    <t>月悦升加入成功</t>
    <phoneticPr fontId="1" type="noConversion"/>
  </si>
  <si>
    <t>转让项目详情</t>
    <phoneticPr fontId="1" type="noConversion"/>
  </si>
  <si>
    <t>转让项目结果</t>
    <phoneticPr fontId="1" type="noConversion"/>
  </si>
  <si>
    <t>加入确认转化</t>
    <phoneticPr fontId="1" type="noConversion"/>
  </si>
  <si>
    <t>加入成功转化</t>
    <phoneticPr fontId="1" type="noConversion"/>
  </si>
  <si>
    <t>总访问人数</t>
  </si>
  <si>
    <t>PC</t>
  </si>
  <si>
    <t>M站</t>
  </si>
  <si>
    <t>开通存管转化（PV）</t>
    <phoneticPr fontId="1" type="noConversion"/>
  </si>
  <si>
    <t>UV</t>
    <phoneticPr fontId="1" type="noConversion"/>
  </si>
  <si>
    <t>开通存管转化</t>
    <phoneticPr fontId="1" type="noConversion"/>
  </si>
  <si>
    <t>月悦升加入成功转化</t>
    <phoneticPr fontId="1" type="noConversion"/>
  </si>
  <si>
    <t>月悦升加入确认转化</t>
    <phoneticPr fontId="1" type="noConversion"/>
  </si>
  <si>
    <t>购买债转转化率</t>
    <phoneticPr fontId="1" type="noConversion"/>
  </si>
  <si>
    <t>PV/UV</t>
    <phoneticPr fontId="1" type="noConversion"/>
  </si>
  <si>
    <t>普通散标PV--&gt;</t>
    <phoneticPr fontId="1" type="noConversion"/>
  </si>
  <si>
    <t>普通散标成功转化</t>
    <phoneticPr fontId="1" type="noConversion"/>
  </si>
  <si>
    <t>理财计划转化</t>
    <phoneticPr fontId="1" type="noConversion"/>
  </si>
  <si>
    <t>理财计划详情PV--&gt;</t>
    <phoneticPr fontId="1" type="noConversion"/>
  </si>
  <si>
    <t>转让项目转化</t>
    <phoneticPr fontId="1" type="noConversion"/>
  </si>
  <si>
    <t>转让项目详情PV--&gt;</t>
    <phoneticPr fontId="1" type="noConversion"/>
  </si>
  <si>
    <t>普通项目：</t>
    <phoneticPr fontId="1" type="noConversion"/>
  </si>
  <si>
    <t>项目详情页PV</t>
    <phoneticPr fontId="1" type="noConversion"/>
  </si>
  <si>
    <t>转化率</t>
    <phoneticPr fontId="1" type="noConversion"/>
  </si>
  <si>
    <t>智投乐：</t>
    <phoneticPr fontId="1" type="noConversion"/>
  </si>
  <si>
    <t>月悦升：</t>
    <phoneticPr fontId="1" type="noConversion"/>
  </si>
  <si>
    <t>转让项目：</t>
    <phoneticPr fontId="1" type="noConversion"/>
  </si>
  <si>
    <t>月悦升加入转化</t>
    <phoneticPr fontId="1" type="noConversion"/>
  </si>
  <si>
    <t>UV</t>
    <phoneticPr fontId="1" type="noConversion"/>
  </si>
  <si>
    <t>智投乐转化</t>
    <phoneticPr fontId="1" type="noConversion"/>
  </si>
  <si>
    <t>ID</t>
    <phoneticPr fontId="1" type="noConversion"/>
  </si>
  <si>
    <t>场景</t>
    <phoneticPr fontId="1" type="noConversion"/>
  </si>
  <si>
    <t>名称</t>
    <phoneticPr fontId="1" type="noConversion"/>
  </si>
  <si>
    <t>添加时间</t>
    <phoneticPr fontId="1" type="noConversion"/>
  </si>
  <si>
    <t>备注</t>
    <phoneticPr fontId="1" type="noConversion"/>
  </si>
  <si>
    <t>☐</t>
    <phoneticPr fontId="1" type="noConversion"/>
  </si>
  <si>
    <t>打开页面</t>
    <phoneticPr fontId="1" type="noConversion"/>
  </si>
  <si>
    <t>点击领取194</t>
    <phoneticPr fontId="1" type="noConversion"/>
  </si>
  <si>
    <t>点击完成197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</si>
</sst>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%"/>
    <numFmt numFmtId="177" formatCode="0.00_ "/>
    <numFmt numFmtId="178" formatCode="0_ "/>
  </numFmts>
  <fonts count="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sz val="12"/>
      <color theme="1"/>
      <name val="ＭＳ ゴシック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3"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176" fontId="6" fillId="0" borderId="0" xfId="3" applyNumberFormat="1" applyFont="1" applyAlignment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10" fontId="6" fillId="0" borderId="0" xfId="3" applyNumberFormat="1" applyFont="1" applyFill="1" applyAlignment="1">
      <alignment horizontal="center"/>
    </xf>
    <xf numFmtId="49" fontId="0" fillId="2" borderId="0" xfId="0" applyNumberFormat="1" applyFill="1"/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0" borderId="0" xfId="3" applyNumberFormat="1" applyFont="1" applyFill="1" applyAlignment="1">
      <alignment horizontal="center"/>
    </xf>
    <xf numFmtId="0" fontId="6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/>
    </xf>
    <xf numFmtId="10" fontId="0" fillId="5" borderId="0" xfId="0" applyNumberForma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/>
    </xf>
    <xf numFmtId="10" fontId="6" fillId="6" borderId="0" xfId="3" applyNumberFormat="1" applyFont="1" applyFill="1" applyAlignment="1">
      <alignment horizont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10" fontId="0" fillId="6" borderId="0" xfId="0" applyNumberForma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10" fontId="0" fillId="3" borderId="0" xfId="0" applyNumberForma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/>
    </xf>
    <xf numFmtId="14" fontId="6" fillId="0" borderId="0" xfId="0" applyNumberFormat="1" applyFont="1" applyAlignment="1">
      <alignment horizontal="center"/>
    </xf>
    <xf numFmtId="10" fontId="6" fillId="6" borderId="0" xfId="0" applyNumberFormat="1" applyFont="1" applyFill="1" applyAlignment="1">
      <alignment horizontal="center"/>
    </xf>
    <xf numFmtId="10" fontId="6" fillId="4" borderId="0" xfId="0" applyNumberFormat="1" applyFont="1" applyFill="1" applyAlignment="1">
      <alignment horizontal="center"/>
    </xf>
    <xf numFmtId="176" fontId="6" fillId="3" borderId="0" xfId="0" applyNumberFormat="1" applyFont="1" applyFill="1" applyAlignment="1">
      <alignment horizontal="center"/>
    </xf>
    <xf numFmtId="10" fontId="0" fillId="7" borderId="0" xfId="0" applyNumberForma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/>
    </xf>
    <xf numFmtId="0" fontId="6" fillId="8" borderId="0" xfId="3" applyNumberFormat="1" applyFont="1" applyFill="1" applyAlignment="1">
      <alignment horizontal="center"/>
    </xf>
    <xf numFmtId="0" fontId="0" fillId="8" borderId="0" xfId="0" applyFill="1" applyAlignment="1">
      <alignment horizontal="center" vertical="center" wrapText="1"/>
    </xf>
    <xf numFmtId="10" fontId="0" fillId="8" borderId="0" xfId="0" applyNumberFormat="1" applyFill="1" applyAlignment="1">
      <alignment horizontal="center" vertical="center" wrapText="1"/>
    </xf>
    <xf numFmtId="10" fontId="6" fillId="8" borderId="0" xfId="0" applyNumberFormat="1" applyFont="1" applyFill="1" applyAlignment="1">
      <alignment horizontal="center"/>
    </xf>
    <xf numFmtId="176" fontId="6" fillId="8" borderId="0" xfId="0" applyNumberFormat="1" applyFont="1" applyFill="1" applyAlignment="1">
      <alignment horizontal="center"/>
    </xf>
    <xf numFmtId="10" fontId="6" fillId="8" borderId="0" xfId="3" applyNumberFormat="1" applyFont="1" applyFill="1" applyAlignment="1">
      <alignment horizontal="center"/>
    </xf>
    <xf numFmtId="177" fontId="0" fillId="0" borderId="0" xfId="0" applyNumberFormat="1" applyAlignment="1">
      <alignment horizontal="center" vertical="center" wrapText="1"/>
    </xf>
    <xf numFmtId="177" fontId="0" fillId="8" borderId="0" xfId="0" applyNumberFormat="1" applyFill="1" applyAlignment="1">
      <alignment horizontal="center" vertical="center" wrapText="1"/>
    </xf>
    <xf numFmtId="10" fontId="6" fillId="0" borderId="0" xfId="0" applyNumberFormat="1" applyFont="1" applyFill="1" applyAlignment="1">
      <alignment horizontal="center"/>
    </xf>
    <xf numFmtId="178" fontId="6" fillId="0" borderId="0" xfId="0" applyNumberFormat="1" applyFont="1" applyFill="1" applyAlignment="1">
      <alignment horizontal="center"/>
    </xf>
    <xf numFmtId="0" fontId="6" fillId="6" borderId="0" xfId="0" applyNumberFormat="1" applyFont="1" applyFill="1" applyAlignment="1">
      <alignment horizontal="center"/>
    </xf>
    <xf numFmtId="0" fontId="6" fillId="9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/>
    </xf>
    <xf numFmtId="0" fontId="6" fillId="9" borderId="0" xfId="0" applyNumberFormat="1" applyFont="1" applyFill="1" applyAlignment="1">
      <alignment horizontal="center"/>
    </xf>
    <xf numFmtId="10" fontId="6" fillId="9" borderId="0" xfId="0" applyNumberFormat="1" applyFont="1" applyFill="1" applyAlignment="1">
      <alignment horizontal="center"/>
    </xf>
    <xf numFmtId="178" fontId="6" fillId="9" borderId="0" xfId="0" applyNumberFormat="1" applyFont="1" applyFill="1" applyAlignment="1">
      <alignment horizontal="center"/>
    </xf>
    <xf numFmtId="0" fontId="6" fillId="10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/>
    </xf>
    <xf numFmtId="0" fontId="6" fillId="10" borderId="0" xfId="0" applyNumberFormat="1" applyFont="1" applyFill="1" applyAlignment="1">
      <alignment horizontal="center"/>
    </xf>
    <xf numFmtId="10" fontId="6" fillId="10" borderId="0" xfId="0" applyNumberFormat="1" applyFont="1" applyFill="1" applyAlignment="1">
      <alignment horizontal="center"/>
    </xf>
    <xf numFmtId="177" fontId="6" fillId="9" borderId="0" xfId="0" applyNumberFormat="1" applyFont="1" applyFill="1" applyAlignment="1">
      <alignment horizontal="center"/>
    </xf>
    <xf numFmtId="178" fontId="6" fillId="0" borderId="0" xfId="3" applyNumberFormat="1" applyFont="1" applyFill="1" applyAlignment="1">
      <alignment horizontal="center"/>
    </xf>
    <xf numFmtId="0" fontId="6" fillId="11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/>
    </xf>
    <xf numFmtId="176" fontId="6" fillId="11" borderId="0" xfId="0" applyNumberFormat="1" applyFont="1" applyFill="1" applyAlignment="1">
      <alignment horizontal="center"/>
    </xf>
    <xf numFmtId="10" fontId="6" fillId="11" borderId="0" xfId="0" applyNumberFormat="1" applyFont="1" applyFill="1" applyAlignment="1">
      <alignment horizontal="center"/>
    </xf>
    <xf numFmtId="10" fontId="0" fillId="0" borderId="0" xfId="0" applyNumberFormat="1" applyAlignment="1">
      <alignment horizontal="center" vertical="center" wrapText="1"/>
    </xf>
    <xf numFmtId="10" fontId="0" fillId="0" borderId="0" xfId="0" applyNumberForma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50">
    <cellStyle name="百分比" xfId="3" builtinId="5"/>
    <cellStyle name="超链接" xfId="1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访问过的超链接" xfId="2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5" builtinId="9" hidden="1"/>
    <cellStyle name="访问过的超链接" xfId="147" builtinId="9" hidden="1"/>
    <cellStyle name="访问过的超链接" xfId="149" builtinId="9" hidden="1"/>
    <cellStyle name="普通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'页面访问（UV）-10月'!$C$1</c:f>
              <c:strCache>
                <c:ptCount val="1"/>
                <c:pt idx="0">
                  <c:v>APP</c:v>
                </c:pt>
              </c:strCache>
            </c:strRef>
          </c:tx>
          <c:marker>
            <c:symbol val="none"/>
          </c:marker>
          <c:val>
            <c:numRef>
              <c:f>'页面访问（UV）-10月'!$C$2:$C$32</c:f>
              <c:numCache>
                <c:formatCode>General</c:formatCode>
                <c:ptCount val="31"/>
                <c:pt idx="0">
                  <c:v>11039.0</c:v>
                </c:pt>
                <c:pt idx="1">
                  <c:v>11466.0</c:v>
                </c:pt>
                <c:pt idx="2">
                  <c:v>11205.0</c:v>
                </c:pt>
                <c:pt idx="3">
                  <c:v>11506.0</c:v>
                </c:pt>
                <c:pt idx="4">
                  <c:v>11189.0</c:v>
                </c:pt>
                <c:pt idx="5">
                  <c:v>11981.0</c:v>
                </c:pt>
                <c:pt idx="6">
                  <c:v>12383.0</c:v>
                </c:pt>
                <c:pt idx="7">
                  <c:v>11459.0</c:v>
                </c:pt>
                <c:pt idx="8">
                  <c:v>15055.0</c:v>
                </c:pt>
                <c:pt idx="9">
                  <c:v>14104.0</c:v>
                </c:pt>
                <c:pt idx="10">
                  <c:v>15099.0</c:v>
                </c:pt>
                <c:pt idx="11">
                  <c:v>14755.0</c:v>
                </c:pt>
                <c:pt idx="12">
                  <c:v>14280.0</c:v>
                </c:pt>
                <c:pt idx="13">
                  <c:v>12057.0</c:v>
                </c:pt>
                <c:pt idx="14">
                  <c:v>12828.0</c:v>
                </c:pt>
                <c:pt idx="15">
                  <c:v>13560.0</c:v>
                </c:pt>
                <c:pt idx="16">
                  <c:v>14316.0</c:v>
                </c:pt>
                <c:pt idx="17">
                  <c:v>14571.0</c:v>
                </c:pt>
                <c:pt idx="18">
                  <c:v>12502.0</c:v>
                </c:pt>
                <c:pt idx="19">
                  <c:v>13408.0</c:v>
                </c:pt>
                <c:pt idx="20">
                  <c:v>11685.0</c:v>
                </c:pt>
                <c:pt idx="21">
                  <c:v>11565.0</c:v>
                </c:pt>
                <c:pt idx="22">
                  <c:v>13775.0</c:v>
                </c:pt>
                <c:pt idx="23">
                  <c:v>13194.0</c:v>
                </c:pt>
                <c:pt idx="24">
                  <c:v>12316.0</c:v>
                </c:pt>
                <c:pt idx="25">
                  <c:v>13284.0</c:v>
                </c:pt>
                <c:pt idx="26">
                  <c:v>12448.0</c:v>
                </c:pt>
                <c:pt idx="27">
                  <c:v>10763.0</c:v>
                </c:pt>
                <c:pt idx="28">
                  <c:v>11513.0</c:v>
                </c:pt>
                <c:pt idx="29">
                  <c:v>12962.0</c:v>
                </c:pt>
                <c:pt idx="30">
                  <c:v>13388.0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'页面访问（UV）-10月'!$D$1</c:f>
              <c:strCache>
                <c:ptCount val="1"/>
                <c:pt idx="0">
                  <c:v>PC</c:v>
                </c:pt>
              </c:strCache>
            </c:strRef>
          </c:tx>
          <c:marker>
            <c:symbol val="none"/>
          </c:marker>
          <c:val>
            <c:numRef>
              <c:f>'页面访问（UV）-10月'!$D$2:$D$32</c:f>
              <c:numCache>
                <c:formatCode>General</c:formatCode>
                <c:ptCount val="31"/>
                <c:pt idx="15">
                  <c:v>2126.0</c:v>
                </c:pt>
                <c:pt idx="16">
                  <c:v>3130.0</c:v>
                </c:pt>
                <c:pt idx="17">
                  <c:v>3205.0</c:v>
                </c:pt>
                <c:pt idx="18">
                  <c:v>3020.0</c:v>
                </c:pt>
                <c:pt idx="19">
                  <c:v>2940.0</c:v>
                </c:pt>
                <c:pt idx="20">
                  <c:v>2279.0</c:v>
                </c:pt>
                <c:pt idx="21">
                  <c:v>2352.0</c:v>
                </c:pt>
                <c:pt idx="22">
                  <c:v>3313.0</c:v>
                </c:pt>
                <c:pt idx="23">
                  <c:v>2999.0</c:v>
                </c:pt>
                <c:pt idx="24">
                  <c:v>3389.0</c:v>
                </c:pt>
                <c:pt idx="25">
                  <c:v>3344.0</c:v>
                </c:pt>
                <c:pt idx="26">
                  <c:v>2565.0</c:v>
                </c:pt>
                <c:pt idx="27">
                  <c:v>1488.0</c:v>
                </c:pt>
                <c:pt idx="28">
                  <c:v>1817.0</c:v>
                </c:pt>
                <c:pt idx="29">
                  <c:v>2774.0</c:v>
                </c:pt>
                <c:pt idx="30">
                  <c:v>2836.0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'页面访问（UV）-10月'!$E$1</c:f>
              <c:strCache>
                <c:ptCount val="1"/>
                <c:pt idx="0">
                  <c:v>M站</c:v>
                </c:pt>
              </c:strCache>
            </c:strRef>
          </c:tx>
          <c:marker>
            <c:symbol val="none"/>
          </c:marker>
          <c:val>
            <c:numRef>
              <c:f>'页面访问（UV）-10月'!$E$2:$E$32</c:f>
              <c:numCache>
                <c:formatCode>General</c:formatCode>
                <c:ptCount val="31"/>
                <c:pt idx="15">
                  <c:v>420.0</c:v>
                </c:pt>
                <c:pt idx="16">
                  <c:v>1351.0</c:v>
                </c:pt>
                <c:pt idx="17">
                  <c:v>1870.0</c:v>
                </c:pt>
                <c:pt idx="18">
                  <c:v>1907.0</c:v>
                </c:pt>
                <c:pt idx="19">
                  <c:v>2145.0</c:v>
                </c:pt>
                <c:pt idx="20">
                  <c:v>2219.0</c:v>
                </c:pt>
                <c:pt idx="21">
                  <c:v>2239.0</c:v>
                </c:pt>
                <c:pt idx="22">
                  <c:v>2516.0</c:v>
                </c:pt>
                <c:pt idx="23">
                  <c:v>2580.0</c:v>
                </c:pt>
                <c:pt idx="24">
                  <c:v>3795.0</c:v>
                </c:pt>
                <c:pt idx="25">
                  <c:v>3384.0</c:v>
                </c:pt>
                <c:pt idx="26">
                  <c:v>2869.0</c:v>
                </c:pt>
                <c:pt idx="27">
                  <c:v>2948.0</c:v>
                </c:pt>
                <c:pt idx="28">
                  <c:v>3915.0</c:v>
                </c:pt>
                <c:pt idx="29">
                  <c:v>5117.0</c:v>
                </c:pt>
                <c:pt idx="30">
                  <c:v>5525.0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500568"/>
        <c:axId val="-2017497592"/>
      </c:lineChart>
      <c:catAx>
        <c:axId val="-2017500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497592"/>
        <c:crosses val="autoZero"/>
        <c:auto val="1"/>
        <c:lblAlgn val="ctr"/>
        <c:lblOffset val="100"/>
        <c:noMultiLvlLbl val="0"/>
      </c:catAx>
      <c:valAx>
        <c:axId val="-2017497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7500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关键事件转化!$T$1:$T$2</c:f>
              <c:strCache>
                <c:ptCount val="1"/>
                <c:pt idx="0">
                  <c:v>开通存管转化 开通存管转化（PV）</c:v>
                </c:pt>
              </c:strCache>
            </c:strRef>
          </c:tx>
          <c:marker>
            <c:symbol val="none"/>
          </c:marker>
          <c:val>
            <c:numRef>
              <c:f>关键事件转化!$T$3:$T$21</c:f>
              <c:numCache>
                <c:formatCode>General</c:formatCode>
                <c:ptCount val="19"/>
                <c:pt idx="2" formatCode="0.00%">
                  <c:v>0.65</c:v>
                </c:pt>
                <c:pt idx="3" formatCode="0.00%">
                  <c:v>0.31</c:v>
                </c:pt>
                <c:pt idx="4" formatCode="0.00%">
                  <c:v>0.2925</c:v>
                </c:pt>
                <c:pt idx="5" formatCode="0.00%">
                  <c:v>0.174894217207334</c:v>
                </c:pt>
                <c:pt idx="6" formatCode="0.00%">
                  <c:v>0.281045751633987</c:v>
                </c:pt>
                <c:pt idx="7" formatCode="0.00%">
                  <c:v>0.321799307958477</c:v>
                </c:pt>
                <c:pt idx="8" formatCode="0.00%">
                  <c:v>0.263157894736842</c:v>
                </c:pt>
                <c:pt idx="9" formatCode="0.00%">
                  <c:v>0.284182305630027</c:v>
                </c:pt>
                <c:pt idx="10" formatCode="0.00%">
                  <c:v>0.28</c:v>
                </c:pt>
                <c:pt idx="11" formatCode="0.00%">
                  <c:v>0.269528501055595</c:v>
                </c:pt>
                <c:pt idx="12" formatCode="0.00%">
                  <c:v>0.310526315789474</c:v>
                </c:pt>
                <c:pt idx="13" formatCode="0.00%">
                  <c:v>0.258907363420428</c:v>
                </c:pt>
                <c:pt idx="14" formatCode="0.00%">
                  <c:v>0.259016393442623</c:v>
                </c:pt>
                <c:pt idx="15" formatCode="0.00%">
                  <c:v>0.280864197530864</c:v>
                </c:pt>
                <c:pt idx="16" formatCode="0.00%">
                  <c:v>0.321899736147757</c:v>
                </c:pt>
                <c:pt idx="17" formatCode="0.00%">
                  <c:v>0.414918414918415</c:v>
                </c:pt>
                <c:pt idx="18" formatCode="0.00%">
                  <c:v>0.263440860215054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关键事件转化!$U$1:$U$2</c:f>
              <c:strCache>
                <c:ptCount val="1"/>
                <c:pt idx="0">
                  <c:v>开通存管转化 UV</c:v>
                </c:pt>
              </c:strCache>
            </c:strRef>
          </c:tx>
          <c:marker>
            <c:symbol val="none"/>
          </c:marker>
          <c:val>
            <c:numRef>
              <c:f>关键事件转化!$U$3:$U$21</c:f>
              <c:numCache>
                <c:formatCode>General</c:formatCode>
                <c:ptCount val="19"/>
                <c:pt idx="2" formatCode="0.00%">
                  <c:v>0.65</c:v>
                </c:pt>
                <c:pt idx="3" formatCode="0.00%">
                  <c:v>0.642857142857143</c:v>
                </c:pt>
                <c:pt idx="4" formatCode="0.00%">
                  <c:v>0.56353591160221</c:v>
                </c:pt>
                <c:pt idx="5" formatCode="0.00%">
                  <c:v>0.597560975609756</c:v>
                </c:pt>
                <c:pt idx="6" formatCode="0.00%">
                  <c:v>0.578680203045685</c:v>
                </c:pt>
                <c:pt idx="7" formatCode="0.00%">
                  <c:v>0.583333333333333</c:v>
                </c:pt>
                <c:pt idx="8" formatCode="0.00%">
                  <c:v>0.607692307692308</c:v>
                </c:pt>
                <c:pt idx="9" formatCode="0.00%">
                  <c:v>0.605263157894737</c:v>
                </c:pt>
                <c:pt idx="10" formatCode="0.00%">
                  <c:v>0.634730538922156</c:v>
                </c:pt>
                <c:pt idx="11" formatCode="0.00%">
                  <c:v>0.666666666666667</c:v>
                </c:pt>
                <c:pt idx="12" formatCode="0.00%">
                  <c:v>0.671052631578947</c:v>
                </c:pt>
                <c:pt idx="13" formatCode="0.00%">
                  <c:v>0.551912568306011</c:v>
                </c:pt>
                <c:pt idx="14" formatCode="0.00%">
                  <c:v>0.586206896551724</c:v>
                </c:pt>
                <c:pt idx="15" formatCode="0.00%">
                  <c:v>0.651162790697674</c:v>
                </c:pt>
                <c:pt idx="16" formatCode="0.00%">
                  <c:v>0.538071065989848</c:v>
                </c:pt>
                <c:pt idx="17" formatCode="0.00%">
                  <c:v>0.591836734693878</c:v>
                </c:pt>
                <c:pt idx="18" formatCode="0.00%">
                  <c:v>0.575539568345324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600952"/>
        <c:axId val="-2013597976"/>
      </c:lineChart>
      <c:catAx>
        <c:axId val="-2013600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597976"/>
        <c:crosses val="autoZero"/>
        <c:auto val="1"/>
        <c:lblAlgn val="ctr"/>
        <c:lblOffset val="100"/>
        <c:noMultiLvlLbl val="0"/>
      </c:catAx>
      <c:valAx>
        <c:axId val="-2013597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3600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关键事件转化!$Z$1:$Z$2</c:f>
              <c:strCache>
                <c:ptCount val="1"/>
                <c:pt idx="0">
                  <c:v>普通项目转化 PV</c:v>
                </c:pt>
              </c:strCache>
            </c:strRef>
          </c:tx>
          <c:marker>
            <c:symbol val="none"/>
          </c:marker>
          <c:val>
            <c:numRef>
              <c:f>关键事件转化!$Z$3:$Z$21</c:f>
              <c:numCache>
                <c:formatCode>General</c:formatCode>
                <c:ptCount val="19"/>
                <c:pt idx="2" formatCode="0.00%">
                  <c:v>0.0998600093327111</c:v>
                </c:pt>
                <c:pt idx="3" formatCode="0.00%">
                  <c:v>0.0780974750440399</c:v>
                </c:pt>
                <c:pt idx="4" formatCode="0.00%">
                  <c:v>0.0563670579801057</c:v>
                </c:pt>
                <c:pt idx="5" formatCode="0.00%">
                  <c:v>0.0930232558139535</c:v>
                </c:pt>
                <c:pt idx="6" formatCode="0.00%">
                  <c:v>0.0848084030344291</c:v>
                </c:pt>
                <c:pt idx="7" formatCode="0.00%">
                  <c:v>0.0735960934775026</c:v>
                </c:pt>
                <c:pt idx="8" formatCode="0.00%">
                  <c:v>0.0585012717667775</c:v>
                </c:pt>
                <c:pt idx="9" formatCode="0.00%">
                  <c:v>0.101781170483461</c:v>
                </c:pt>
                <c:pt idx="10" formatCode="0.00%">
                  <c:v>0.0766544438624061</c:v>
                </c:pt>
                <c:pt idx="11" formatCode="0.00%">
                  <c:v>0.0981968281555507</c:v>
                </c:pt>
                <c:pt idx="12" formatCode="0.00%">
                  <c:v>0.125803262481463</c:v>
                </c:pt>
                <c:pt idx="13" formatCode="0.00%">
                  <c:v>0.108138447146866</c:v>
                </c:pt>
                <c:pt idx="14" formatCode="0.00%">
                  <c:v>0.0776147657359205</c:v>
                </c:pt>
                <c:pt idx="15" formatCode="0.00%">
                  <c:v>0.0630792227204783</c:v>
                </c:pt>
                <c:pt idx="16" formatCode="0.00%">
                  <c:v>0.0968229954614221</c:v>
                </c:pt>
                <c:pt idx="17" formatCode="0.00%">
                  <c:v>0.0825966153068957</c:v>
                </c:pt>
                <c:pt idx="18" formatCode="0.00%">
                  <c:v>0.0792239288601455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关键事件转化!$AA$1:$AA$2</c:f>
              <c:strCache>
                <c:ptCount val="1"/>
                <c:pt idx="0">
                  <c:v>普通项目转化 UV</c:v>
                </c:pt>
              </c:strCache>
            </c:strRef>
          </c:tx>
          <c:marker>
            <c:symbol val="none"/>
          </c:marker>
          <c:val>
            <c:numRef>
              <c:f>关键事件转化!$AA$3:$AA$21</c:f>
              <c:numCache>
                <c:formatCode>General</c:formatCode>
                <c:ptCount val="19"/>
                <c:pt idx="2" formatCode="0.00%">
                  <c:v>0.282692307692308</c:v>
                </c:pt>
                <c:pt idx="3" formatCode="0.00%">
                  <c:v>0.257480862908838</c:v>
                </c:pt>
                <c:pt idx="4" formatCode="0.00%">
                  <c:v>0.244871794871795</c:v>
                </c:pt>
                <c:pt idx="5" formatCode="0.00%">
                  <c:v>0.283261802575107</c:v>
                </c:pt>
                <c:pt idx="6" formatCode="0.00%">
                  <c:v>0.253095975232198</c:v>
                </c:pt>
                <c:pt idx="7" formatCode="0.00%">
                  <c:v>0.173423423423423</c:v>
                </c:pt>
                <c:pt idx="8" formatCode="0.00%">
                  <c:v>0.214525139664804</c:v>
                </c:pt>
                <c:pt idx="9" formatCode="0.00%">
                  <c:v>0.307193778353856</c:v>
                </c:pt>
                <c:pt idx="10" formatCode="0.00%">
                  <c:v>0.247165532879819</c:v>
                </c:pt>
                <c:pt idx="11" formatCode="0.00%">
                  <c:v>0.278326554328879</c:v>
                </c:pt>
                <c:pt idx="12" formatCode="0.00%">
                  <c:v>0.371049304677623</c:v>
                </c:pt>
                <c:pt idx="13" formatCode="0.00%">
                  <c:v>0.273676360924683</c:v>
                </c:pt>
                <c:pt idx="14" formatCode="0.00%">
                  <c:v>0.199024390243902</c:v>
                </c:pt>
                <c:pt idx="15" formatCode="0.00%">
                  <c:v>0.166476624857469</c:v>
                </c:pt>
                <c:pt idx="16" formatCode="0.00%">
                  <c:v>0.3235485975212</c:v>
                </c:pt>
                <c:pt idx="17" formatCode="0.00%">
                  <c:v>0.231671554252199</c:v>
                </c:pt>
                <c:pt idx="18" formatCode="0.00%">
                  <c:v>0.202404809619238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061496"/>
        <c:axId val="-2014058552"/>
      </c:lineChart>
      <c:catAx>
        <c:axId val="-201406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4058552"/>
        <c:crosses val="autoZero"/>
        <c:auto val="1"/>
        <c:lblAlgn val="ctr"/>
        <c:lblOffset val="100"/>
        <c:noMultiLvlLbl val="0"/>
      </c:catAx>
      <c:valAx>
        <c:axId val="-2014058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4061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关键事件转化!$AH$1:$AH$2</c:f>
              <c:strCache>
                <c:ptCount val="1"/>
                <c:pt idx="0">
                  <c:v>加入确认转化 PV</c:v>
                </c:pt>
              </c:strCache>
            </c:strRef>
          </c:tx>
          <c:marker>
            <c:symbol val="none"/>
          </c:marker>
          <c:val>
            <c:numRef>
              <c:f>关键事件转化!$AH$3:$AH$21</c:f>
              <c:numCache>
                <c:formatCode>General</c:formatCode>
                <c:ptCount val="19"/>
                <c:pt idx="2" formatCode="0.00%">
                  <c:v>0.691798629165682</c:v>
                </c:pt>
                <c:pt idx="3" formatCode="0.00%">
                  <c:v>0.779908096973538</c:v>
                </c:pt>
                <c:pt idx="4" formatCode="0.00%">
                  <c:v>0.666739702015775</c:v>
                </c:pt>
                <c:pt idx="5" formatCode="0.00%">
                  <c:v>0.722460658082976</c:v>
                </c:pt>
                <c:pt idx="6" formatCode="0.00%">
                  <c:v>0.625799573560767</c:v>
                </c:pt>
                <c:pt idx="7" formatCode="0.00%">
                  <c:v>0.694364161849711</c:v>
                </c:pt>
                <c:pt idx="8" formatCode="0.00%">
                  <c:v>0.556790458118731</c:v>
                </c:pt>
                <c:pt idx="9" formatCode="0.00%">
                  <c:v>0.614961759082218</c:v>
                </c:pt>
                <c:pt idx="10" formatCode="0.00%">
                  <c:v>0.639840182648402</c:v>
                </c:pt>
                <c:pt idx="11" formatCode="0.00%">
                  <c:v>0.725910931174089</c:v>
                </c:pt>
                <c:pt idx="12" formatCode="0.00%">
                  <c:v>0.69589762890478</c:v>
                </c:pt>
                <c:pt idx="13" formatCode="0.00%">
                  <c:v>0.6879812520924</c:v>
                </c:pt>
                <c:pt idx="14" formatCode="0.00%">
                  <c:v>0.619457013574661</c:v>
                </c:pt>
                <c:pt idx="15" formatCode="0.00%">
                  <c:v>0.662323943661972</c:v>
                </c:pt>
                <c:pt idx="16" formatCode="0.00%">
                  <c:v>0.659953703703704</c:v>
                </c:pt>
                <c:pt idx="17" formatCode="0.00%">
                  <c:v>0.620169651272384</c:v>
                </c:pt>
                <c:pt idx="18" formatCode="0.00%">
                  <c:v>0.577158916709249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关键事件转化!$AI$1:$AI$2</c:f>
              <c:strCache>
                <c:ptCount val="1"/>
                <c:pt idx="0">
                  <c:v>加入确认转化 UV</c:v>
                </c:pt>
              </c:strCache>
            </c:strRef>
          </c:tx>
          <c:marker>
            <c:symbol val="none"/>
          </c:marker>
          <c:val>
            <c:numRef>
              <c:f>关键事件转化!$AI$3:$AI$21</c:f>
              <c:numCache>
                <c:formatCode>General</c:formatCode>
                <c:ptCount val="19"/>
                <c:pt idx="2" formatCode="0.00%">
                  <c:v>0.691830403309204</c:v>
                </c:pt>
                <c:pt idx="3" formatCode="0.00%">
                  <c:v>0.619686800894855</c:v>
                </c:pt>
                <c:pt idx="4" formatCode="0.00%">
                  <c:v>0.692066805845511</c:v>
                </c:pt>
                <c:pt idx="5" formatCode="0.00%">
                  <c:v>0.661092530657748</c:v>
                </c:pt>
                <c:pt idx="6" formatCode="0.00%">
                  <c:v>0.573834196891192</c:v>
                </c:pt>
                <c:pt idx="7" formatCode="0.00%">
                  <c:v>0.609065155807365</c:v>
                </c:pt>
                <c:pt idx="8" formatCode="0.00%">
                  <c:v>0.597922848664688</c:v>
                </c:pt>
                <c:pt idx="9" formatCode="0.00%">
                  <c:v>0.650341685649203</c:v>
                </c:pt>
                <c:pt idx="10" formatCode="0.00%">
                  <c:v>0.631713554987212</c:v>
                </c:pt>
                <c:pt idx="11" formatCode="0.00%">
                  <c:v>0.760966875559534</c:v>
                </c:pt>
                <c:pt idx="12" formatCode="0.00%">
                  <c:v>0.732758620689655</c:v>
                </c:pt>
                <c:pt idx="13" formatCode="0.00%">
                  <c:v>0.66025641025641</c:v>
                </c:pt>
                <c:pt idx="14" formatCode="0.00%">
                  <c:v>0.605351170568562</c:v>
                </c:pt>
                <c:pt idx="15" formatCode="0.00%">
                  <c:v>0.610655737704918</c:v>
                </c:pt>
                <c:pt idx="16" formatCode="0.00%">
                  <c:v>0.697339246119734</c:v>
                </c:pt>
                <c:pt idx="17" formatCode="0.00%">
                  <c:v>0.572303921568627</c:v>
                </c:pt>
                <c:pt idx="18" formatCode="0.00%">
                  <c:v>0.501457725947522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关键事件转化!$AJ$1:$AJ$2</c:f>
              <c:strCache>
                <c:ptCount val="1"/>
                <c:pt idx="0">
                  <c:v>加入成功转化 PV</c:v>
                </c:pt>
              </c:strCache>
            </c:strRef>
          </c:tx>
          <c:marker>
            <c:symbol val="none"/>
          </c:marker>
          <c:val>
            <c:numRef>
              <c:f>关键事件转化!$AJ$3:$AJ$21</c:f>
              <c:numCache>
                <c:formatCode>General</c:formatCode>
                <c:ptCount val="19"/>
                <c:pt idx="2" formatCode="0.00%">
                  <c:v>0.00375811411001025</c:v>
                </c:pt>
                <c:pt idx="3" formatCode="0.00%">
                  <c:v>0.00954896383583909</c:v>
                </c:pt>
                <c:pt idx="4" formatCode="0.00%">
                  <c:v>0.0312191915872494</c:v>
                </c:pt>
                <c:pt idx="5" formatCode="0.00%">
                  <c:v>0.0356435643564356</c:v>
                </c:pt>
                <c:pt idx="6" formatCode="0.00%">
                  <c:v>0.033503691084611</c:v>
                </c:pt>
                <c:pt idx="7" formatCode="0.00%">
                  <c:v>0.0332986472424558</c:v>
                </c:pt>
                <c:pt idx="8" formatCode="0.00%">
                  <c:v>0.0199610516066212</c:v>
                </c:pt>
                <c:pt idx="9" formatCode="0.00%">
                  <c:v>0.0349786241741158</c:v>
                </c:pt>
                <c:pt idx="10" formatCode="0.00%">
                  <c:v>0.0423728813559322</c:v>
                </c:pt>
                <c:pt idx="11" formatCode="0.00%">
                  <c:v>0.0415504740658115</c:v>
                </c:pt>
                <c:pt idx="12" formatCode="0.00%">
                  <c:v>0.0519199567333694</c:v>
                </c:pt>
                <c:pt idx="13" formatCode="0.00%">
                  <c:v>0.0408759124087591</c:v>
                </c:pt>
                <c:pt idx="14" formatCode="0.00%">
                  <c:v>0.04163623082542</c:v>
                </c:pt>
                <c:pt idx="15" formatCode="0.00%">
                  <c:v>0.0441254651780967</c:v>
                </c:pt>
                <c:pt idx="16" formatCode="0.00%">
                  <c:v>0.0508593475973343</c:v>
                </c:pt>
                <c:pt idx="17" formatCode="0.00%">
                  <c:v>0.0405268490374873</c:v>
                </c:pt>
                <c:pt idx="18" formatCode="0.00%">
                  <c:v>0.0535635236830456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关键事件转化!$AK$1:$AK$2</c:f>
              <c:strCache>
                <c:ptCount val="1"/>
                <c:pt idx="0">
                  <c:v>加入成功转化 UV</c:v>
                </c:pt>
              </c:strCache>
            </c:strRef>
          </c:tx>
          <c:marker>
            <c:symbol val="none"/>
          </c:marker>
          <c:val>
            <c:numRef>
              <c:f>关键事件转化!$AK$3:$AK$21</c:f>
              <c:numCache>
                <c:formatCode>General</c:formatCode>
                <c:ptCount val="19"/>
                <c:pt idx="2" formatCode="0.00%">
                  <c:v>0.0104633781763827</c:v>
                </c:pt>
                <c:pt idx="3" formatCode="0.00%">
                  <c:v>0.0541516245487365</c:v>
                </c:pt>
                <c:pt idx="4" formatCode="0.00%">
                  <c:v>0.0920060331825038</c:v>
                </c:pt>
                <c:pt idx="5" formatCode="0.00%">
                  <c:v>0.112984822934233</c:v>
                </c:pt>
                <c:pt idx="6" formatCode="0.00%">
                  <c:v>0.101580135440181</c:v>
                </c:pt>
                <c:pt idx="7" formatCode="0.00%">
                  <c:v>0.123255813953488</c:v>
                </c:pt>
                <c:pt idx="8" formatCode="0.00%">
                  <c:v>0.0744416873449131</c:v>
                </c:pt>
                <c:pt idx="9" formatCode="0.00%">
                  <c:v>0.124343257443082</c:v>
                </c:pt>
                <c:pt idx="10" formatCode="0.00%">
                  <c:v>0.12753036437247</c:v>
                </c:pt>
                <c:pt idx="11" formatCode="0.00%">
                  <c:v>0.117647058823529</c:v>
                </c:pt>
                <c:pt idx="12" formatCode="0.00%">
                  <c:v>0.161497326203209</c:v>
                </c:pt>
                <c:pt idx="13" formatCode="0.00%">
                  <c:v>0.120388349514563</c:v>
                </c:pt>
                <c:pt idx="14" formatCode="0.00%">
                  <c:v>0.116022099447514</c:v>
                </c:pt>
                <c:pt idx="15" formatCode="0.00%">
                  <c:v>0.131991051454139</c:v>
                </c:pt>
                <c:pt idx="16" formatCode="0.00%">
                  <c:v>0.16852146263911</c:v>
                </c:pt>
                <c:pt idx="17" formatCode="0.00%">
                  <c:v>0.122055674518201</c:v>
                </c:pt>
                <c:pt idx="18" formatCode="0.00%">
                  <c:v>0.164728682170543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021768"/>
        <c:axId val="-2014090296"/>
      </c:lineChart>
      <c:catAx>
        <c:axId val="-2014021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4090296"/>
        <c:crosses val="autoZero"/>
        <c:auto val="1"/>
        <c:lblAlgn val="ctr"/>
        <c:lblOffset val="100"/>
        <c:noMultiLvlLbl val="0"/>
      </c:catAx>
      <c:valAx>
        <c:axId val="-2014090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4021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关键事件转化!$AZ$1:$AZ$2</c:f>
              <c:strCache>
                <c:ptCount val="1"/>
                <c:pt idx="0">
                  <c:v>购买债转转化率 PV</c:v>
                </c:pt>
              </c:strCache>
            </c:strRef>
          </c:tx>
          <c:marker>
            <c:symbol val="none"/>
          </c:marker>
          <c:val>
            <c:numRef>
              <c:f>关键事件转化!$AZ$3:$AZ$21</c:f>
              <c:numCache>
                <c:formatCode>General</c:formatCode>
                <c:ptCount val="19"/>
                <c:pt idx="2" formatCode="0.00%">
                  <c:v>0.18427069044353</c:v>
                </c:pt>
                <c:pt idx="3" formatCode="0.00%">
                  <c:v>0.17533185840708</c:v>
                </c:pt>
                <c:pt idx="4" formatCode="0.00%">
                  <c:v>0.0263759719469431</c:v>
                </c:pt>
                <c:pt idx="5" formatCode="0.00%">
                  <c:v>0.054337899543379</c:v>
                </c:pt>
                <c:pt idx="6" formatCode="0.00%">
                  <c:v>0.0417873396772859</c:v>
                </c:pt>
                <c:pt idx="7" formatCode="0.00%">
                  <c:v>0.0318772136953955</c:v>
                </c:pt>
                <c:pt idx="8" formatCode="0.00%">
                  <c:v>0.0472334682860999</c:v>
                </c:pt>
                <c:pt idx="9" formatCode="0.00%">
                  <c:v>0.0572640509013786</c:v>
                </c:pt>
                <c:pt idx="10" formatCode="0.00%">
                  <c:v>0.0683156654888104</c:v>
                </c:pt>
                <c:pt idx="11" formatCode="0.00%">
                  <c:v>0.0782556750298686</c:v>
                </c:pt>
                <c:pt idx="12" formatCode="0.00%">
                  <c:v>0.0800627943485086</c:v>
                </c:pt>
                <c:pt idx="13" formatCode="0.00%">
                  <c:v>0.0695708712613784</c:v>
                </c:pt>
                <c:pt idx="14" formatCode="0.00%">
                  <c:v>0.0955937266616878</c:v>
                </c:pt>
                <c:pt idx="15" formatCode="0.00%">
                  <c:v>0.0510894064613073</c:v>
                </c:pt>
                <c:pt idx="16" formatCode="0.00%">
                  <c:v>0.0781758957654723</c:v>
                </c:pt>
                <c:pt idx="17" formatCode="0.00%">
                  <c:v>0.0712328767123288</c:v>
                </c:pt>
                <c:pt idx="18" formatCode="0.00%">
                  <c:v>0.0490394337714863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关键事件转化!$BA$1:$BA$2</c:f>
              <c:strCache>
                <c:ptCount val="1"/>
                <c:pt idx="0">
                  <c:v>购买债转转化率 UV</c:v>
                </c:pt>
              </c:strCache>
            </c:strRef>
          </c:tx>
          <c:marker>
            <c:symbol val="none"/>
          </c:marker>
          <c:val>
            <c:numRef>
              <c:f>关键事件转化!$BA$3:$BA$21</c:f>
              <c:numCache>
                <c:formatCode>General</c:formatCode>
                <c:ptCount val="19"/>
                <c:pt idx="2" formatCode="0.00%">
                  <c:v>0.304435483870968</c:v>
                </c:pt>
                <c:pt idx="3" formatCode="0.00%">
                  <c:v>0.293064876957494</c:v>
                </c:pt>
                <c:pt idx="4" formatCode="0.00%">
                  <c:v>0.141975308641975</c:v>
                </c:pt>
                <c:pt idx="5" formatCode="0.00%">
                  <c:v>0.131524008350731</c:v>
                </c:pt>
                <c:pt idx="6" formatCode="0.00%">
                  <c:v>0.111587982832618</c:v>
                </c:pt>
                <c:pt idx="7" formatCode="0.00%">
                  <c:v>0.0909090909090909</c:v>
                </c:pt>
                <c:pt idx="8" formatCode="0.00%">
                  <c:v>0.0828571428571428</c:v>
                </c:pt>
                <c:pt idx="9" formatCode="0.00%">
                  <c:v>0.161825726141079</c:v>
                </c:pt>
                <c:pt idx="10" formatCode="0.00%">
                  <c:v>0.14975845410628</c:v>
                </c:pt>
                <c:pt idx="11" formatCode="0.00%">
                  <c:v>0.134361233480176</c:v>
                </c:pt>
                <c:pt idx="12" formatCode="0.00%">
                  <c:v>0.149553571428571</c:v>
                </c:pt>
                <c:pt idx="13" formatCode="0.00%">
                  <c:v>0.126470588235294</c:v>
                </c:pt>
                <c:pt idx="14" formatCode="0.00%">
                  <c:v>0.130718954248366</c:v>
                </c:pt>
                <c:pt idx="15" formatCode="0.00%">
                  <c:v>0.102040816326531</c:v>
                </c:pt>
                <c:pt idx="16" formatCode="0.00%">
                  <c:v>0.159574468085106</c:v>
                </c:pt>
                <c:pt idx="17" formatCode="0.00%">
                  <c:v>0.128463476070529</c:v>
                </c:pt>
                <c:pt idx="18" formatCode="0.00%">
                  <c:v>0.0887096774193548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199416"/>
        <c:axId val="-2014196472"/>
      </c:lineChart>
      <c:catAx>
        <c:axId val="-2014199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4196472"/>
        <c:crosses val="autoZero"/>
        <c:auto val="1"/>
        <c:lblAlgn val="ctr"/>
        <c:lblOffset val="100"/>
        <c:noMultiLvlLbl val="0"/>
      </c:catAx>
      <c:valAx>
        <c:axId val="-2014196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4199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'关键事件转化 (2)'!$BM$1:$BM$2</c:f>
              <c:strCache>
                <c:ptCount val="1"/>
                <c:pt idx="0">
                  <c:v>购买债转转化率 PV</c:v>
                </c:pt>
              </c:strCache>
            </c:strRef>
          </c:tx>
          <c:marker>
            <c:symbol val="none"/>
          </c:marker>
          <c:val>
            <c:numRef>
              <c:f>'关键事件转化 (2)'!$BM$3:$BM$20</c:f>
              <c:numCache>
                <c:formatCode>General</c:formatCode>
                <c:ptCount val="18"/>
                <c:pt idx="2" formatCode="0.00%">
                  <c:v>0.17533185840708</c:v>
                </c:pt>
                <c:pt idx="3" formatCode="0.00%">
                  <c:v>0.0263759719469431</c:v>
                </c:pt>
                <c:pt idx="4" formatCode="0.00%">
                  <c:v>0.054337899543379</c:v>
                </c:pt>
                <c:pt idx="5" formatCode="0.00%">
                  <c:v>0.0417873396772859</c:v>
                </c:pt>
                <c:pt idx="6" formatCode="0.00%">
                  <c:v>0.0318772136953955</c:v>
                </c:pt>
                <c:pt idx="7" formatCode="0.00%">
                  <c:v>0.0472334682860999</c:v>
                </c:pt>
                <c:pt idx="8" formatCode="0.00%">
                  <c:v>0.0572640509013786</c:v>
                </c:pt>
                <c:pt idx="9" formatCode="0.00%">
                  <c:v>0.0683156654888104</c:v>
                </c:pt>
                <c:pt idx="10" formatCode="0.00%">
                  <c:v>0.0782556750298686</c:v>
                </c:pt>
                <c:pt idx="11" formatCode="0.00%">
                  <c:v>0.0800627943485086</c:v>
                </c:pt>
                <c:pt idx="12" formatCode="0.00%">
                  <c:v>0.0695708712613784</c:v>
                </c:pt>
                <c:pt idx="13" formatCode="0.00%">
                  <c:v>0.0955937266616878</c:v>
                </c:pt>
                <c:pt idx="14" formatCode="0.00%">
                  <c:v>0.0510894064613073</c:v>
                </c:pt>
                <c:pt idx="15" formatCode="0.00%">
                  <c:v>0.0781758957654723</c:v>
                </c:pt>
                <c:pt idx="16" formatCode="0.00%">
                  <c:v>0.0712328767123288</c:v>
                </c:pt>
                <c:pt idx="17" formatCode="0.00%">
                  <c:v>0.0490394337714863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'关键事件转化 (2)'!$BN$1:$BN$2</c:f>
              <c:strCache>
                <c:ptCount val="1"/>
                <c:pt idx="0">
                  <c:v>购买债转转化率 UV</c:v>
                </c:pt>
              </c:strCache>
            </c:strRef>
          </c:tx>
          <c:marker>
            <c:symbol val="none"/>
          </c:marker>
          <c:val>
            <c:numRef>
              <c:f>'关键事件转化 (2)'!$BN$3:$BN$20</c:f>
              <c:numCache>
                <c:formatCode>General</c:formatCode>
                <c:ptCount val="18"/>
                <c:pt idx="2" formatCode="0.00%">
                  <c:v>0.293064876957494</c:v>
                </c:pt>
                <c:pt idx="3" formatCode="0.00%">
                  <c:v>0.141975308641975</c:v>
                </c:pt>
                <c:pt idx="4" formatCode="0.00%">
                  <c:v>0.131524008350731</c:v>
                </c:pt>
                <c:pt idx="5" formatCode="0.00%">
                  <c:v>0.111587982832618</c:v>
                </c:pt>
                <c:pt idx="6" formatCode="0.00%">
                  <c:v>0.0909090909090909</c:v>
                </c:pt>
                <c:pt idx="7" formatCode="0.00%">
                  <c:v>0.0828571428571428</c:v>
                </c:pt>
                <c:pt idx="8" formatCode="0.00%">
                  <c:v>0.161825726141079</c:v>
                </c:pt>
                <c:pt idx="9" formatCode="0.00%">
                  <c:v>0.14975845410628</c:v>
                </c:pt>
                <c:pt idx="10" formatCode="0.00%">
                  <c:v>0.134361233480176</c:v>
                </c:pt>
                <c:pt idx="11" formatCode="0.00%">
                  <c:v>0.149553571428571</c:v>
                </c:pt>
                <c:pt idx="12" formatCode="0.00%">
                  <c:v>0.126470588235294</c:v>
                </c:pt>
                <c:pt idx="13" formatCode="0.00%">
                  <c:v>0.130718954248366</c:v>
                </c:pt>
                <c:pt idx="14" formatCode="0.00%">
                  <c:v>0.102040816326531</c:v>
                </c:pt>
                <c:pt idx="15" formatCode="0.00%">
                  <c:v>0.159574468085106</c:v>
                </c:pt>
                <c:pt idx="16" formatCode="0.00%">
                  <c:v>0.128463476070529</c:v>
                </c:pt>
                <c:pt idx="17" formatCode="0.00%">
                  <c:v>0.0887096774193548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0171736"/>
        <c:axId val="-2074208808"/>
      </c:lineChart>
      <c:catAx>
        <c:axId val="-205017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208808"/>
        <c:crosses val="autoZero"/>
        <c:auto val="1"/>
        <c:lblAlgn val="ctr"/>
        <c:lblOffset val="100"/>
        <c:noMultiLvlLbl val="0"/>
      </c:catAx>
      <c:valAx>
        <c:axId val="-2074208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0171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13</xdr:row>
      <xdr:rowOff>95250</xdr:rowOff>
    </xdr:from>
    <xdr:to>
      <xdr:col>13</xdr:col>
      <xdr:colOff>0</xdr:colOff>
      <xdr:row>31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330200</xdr:colOff>
      <xdr:row>24</xdr:row>
      <xdr:rowOff>139706</xdr:rowOff>
    </xdr:from>
    <xdr:to>
      <xdr:col>20</xdr:col>
      <xdr:colOff>419100</xdr:colOff>
      <xdr:row>44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22</xdr:row>
      <xdr:rowOff>101606</xdr:rowOff>
    </xdr:from>
    <xdr:to>
      <xdr:col>30</xdr:col>
      <xdr:colOff>838200</xdr:colOff>
      <xdr:row>44</xdr:row>
      <xdr:rowOff>25400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939800</xdr:colOff>
      <xdr:row>22</xdr:row>
      <xdr:rowOff>139706</xdr:rowOff>
    </xdr:from>
    <xdr:to>
      <xdr:col>40</xdr:col>
      <xdr:colOff>25400</xdr:colOff>
      <xdr:row>52</xdr:row>
      <xdr:rowOff>177800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1041400</xdr:colOff>
      <xdr:row>23</xdr:row>
      <xdr:rowOff>50806</xdr:rowOff>
    </xdr:from>
    <xdr:to>
      <xdr:col>56</xdr:col>
      <xdr:colOff>685800</xdr:colOff>
      <xdr:row>42</xdr:row>
      <xdr:rowOff>12700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1041400</xdr:colOff>
      <xdr:row>22</xdr:row>
      <xdr:rowOff>50806</xdr:rowOff>
    </xdr:from>
    <xdr:to>
      <xdr:col>69</xdr:col>
      <xdr:colOff>685800</xdr:colOff>
      <xdr:row>41</xdr:row>
      <xdr:rowOff>12700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171450</xdr:colOff>
      <xdr:row>34</xdr:row>
      <xdr:rowOff>66675</xdr:rowOff>
    </xdr:to>
    <xdr:sp macro="" textlink="">
      <xdr:nvSpPr>
        <xdr:cNvPr id="2" name="文本框 1"/>
        <xdr:cNvSpPr txBox="1"/>
      </xdr:nvSpPr>
      <xdr:spPr>
        <a:xfrm>
          <a:off x="0" y="0"/>
          <a:ext cx="4229100" cy="6219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页面访问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UV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：</a:t>
          </a:r>
          <a:endParaRPr lang="en-US" altLang="zh-CN" sz="9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--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全量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UV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select time_day,count(distinct uuid)UV  from MDTXBI.EDW_USER_WEB_LOG where 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time_day between '20170801' and '20170830' group by time_day order by time_day;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--uv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数据优化，去重用户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(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原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uv-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现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uv+userid)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：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--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每天一个用户对应多个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uuid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（清除缓冲或者卸载再重装），一个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uuid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对应多个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userid(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一个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app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切换多个账号浏览，实际同一个用户访问，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UV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数据不做处理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)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select time_day,count(distinct userid),sum(uuid) from (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select time_day,userid,count(distinct uuid) uuid from MDTXBI.EDW_USER_WEB_LOG where 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time_day between '20170801' and '20170830'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group by time_day,userid having count(distinct uuid)&gt;1) where userid is not null group by time_day order by time_day;</a:t>
          </a:r>
        </a:p>
        <a:p>
          <a:endParaRPr lang="en-US" altLang="zh-CN" sz="9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--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分终端：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--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全量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pv/UV :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苹果系统是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:iOS (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不是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ios)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select time_day,count(distinct uuid)UV  from MDTXBI.EDW_USER_WEB_LOG where message_source in ('mDepository')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and time_day between '20170801' and '20170830' group by time_day order by time_day;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--uv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数据优化，去重用户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(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原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uv-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现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uv+userid)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：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--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每天一个用户对应多个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uuid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（清除缓冲或者卸载再重装），一个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uuid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对应多个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userid(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一个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app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切换多个账号浏览，实际同一个用户访问，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UV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数据不做处理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)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select time_day,count(distinct userid),sum(uuid) from (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select time_day,userid,count(distinct uuid) uuid from MDTXBI.EDW_USER_WEB_LOG where message_source in ('mDepository')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and time_day between '20170801' and '20170830'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group by time_day,userid having count(distinct uuid)&gt;1) where userid is not null group by time_day order by time_day;</a:t>
          </a:r>
          <a:endParaRPr lang="zh-CN" altLang="en-US" sz="9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oneCellAnchor>
    <xdr:from>
      <xdr:col>6</xdr:col>
      <xdr:colOff>171450</xdr:colOff>
      <xdr:row>0</xdr:row>
      <xdr:rowOff>9523</xdr:rowOff>
    </xdr:from>
    <xdr:ext cx="8953500" cy="19916777"/>
    <xdr:sp macro="" textlink="">
      <xdr:nvSpPr>
        <xdr:cNvPr id="3" name="文本框 2"/>
        <xdr:cNvSpPr txBox="1"/>
      </xdr:nvSpPr>
      <xdr:spPr>
        <a:xfrm>
          <a:off x="4229100" y="9523"/>
          <a:ext cx="8953500" cy="199167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--</a:t>
          </a:r>
          <a:r>
            <a:rPr lang="zh-CN" altLang="en-US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注册起点页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select time_day,count(distinct uuid)UV from MDTXBI.EDW_USER_WEB_LOG where time_day like '201708%' and  (cururl like '%RegisterActivity%'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 '%DYRegistVC%')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group by time_day order by time_day;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--</a:t>
          </a:r>
          <a:r>
            <a:rPr lang="zh-CN" altLang="en-US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注册成功页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select time_day,count(distinct uuid)UV from MDTXBI.EDW_USER_WEB_LOG where time_day like '201708%' and ( (cururl like '%CreateGesturePasswordActivity%'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and preurl like '%RegisterActivit%') or (cururl like '%DYDrawPatternLockVC%' and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preurl like '%DYRegistVC%') )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group by time_day order by time_day;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--</a:t>
          </a:r>
          <a:r>
            <a:rPr lang="zh-CN" altLang="en-US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进入开通存管页面</a:t>
          </a:r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UV--all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select time_day,count(distinct uuid)UV from MDTXBI.EDW_USER_WEB_LOG where time_day like '201708%' and (cururl like '%app1.mindai.com/open.html%'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 '%files/com.mdcn_localdata/open.html%' or cururl like '%mbank.mindai.com/open.html%' or cururl like '%bank.mindai.com/open.html%')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group by time_day order by time_day;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--</a:t>
          </a:r>
          <a:r>
            <a:rPr lang="zh-CN" altLang="en-US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开通存管成功的人数</a:t>
          </a:r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--all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select to_char(DEPOSITORY_OPEN_TIME,'yyyymmdd'),count(distinct user_id) from mdtxbi.edw_user_basic where DEPOSITORY_OPEN_TIME is not null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and to_char(DEPOSITORY_OPEN_TIME,'yyyymmdd') like '201708%' group by to_char(DEPOSITORY_OPEN_TIME,'yyyymmdd')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order by to_char(DEPOSITORY_OPEN_TIME,'yyyymmdd');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--</a:t>
          </a:r>
          <a:r>
            <a:rPr lang="zh-CN" altLang="en-US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普通项目详情页</a:t>
          </a:r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PV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select time_day,count(1) pV from MDTXBI.EDW_USER_WEB_LOG where time_day like '201708%' and (cururl like '%app1.mindai.com/invest.html%'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 '%files/com.mdcn_localdata/invest.html%' or cururl like '%mbank.mindai.com/invest.html%' or cururl like '%bank.mindai.com/invest-product.html?projectId=%' )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group by time_day order by time_day;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--</a:t>
          </a:r>
          <a:r>
            <a:rPr lang="zh-CN" altLang="en-US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普通项目结果页</a:t>
          </a:r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PV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select time_day,count(1) FROM MDTXBI.EDW_USER_WEB_LOG WHERE time_Day like '201708%'  and (cururl like'%app1.mindai.com/invest-result.html%'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like'%files/com.mdcn_localdat/invest-result.html%')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group by time_day order by time_day;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--</a:t>
          </a:r>
          <a:r>
            <a:rPr lang="zh-CN" altLang="en-US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普通项目成功笔数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select to_char(addtime,'yyyymmdd'),count(id) from mdtxbi.edw_trading_project_detail where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TENDER_SUBJECT in ('1') and to_char(addtime,'yyyymmdd') like '201708%' and TENDER_ACCOUNT_STATUS in ('0','1')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group by to_char(addtime,'yyyymmdd') order by to_char(addtime,'yyyymmdd');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--</a:t>
          </a:r>
          <a:r>
            <a:rPr lang="zh-CN" altLang="en-US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理财计划详情页</a:t>
          </a:r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PV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select time_day,count(1) pV from MDTXBI.EDW_USER_WEB_LOG where time_day like '201708%' and (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cururl like '%app1.mindai.com/app.html#/iiproject/%'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 '%files/com.mdcn_localdata/app.html#/iiproject/%'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 '%mbank.mindai.com/app.html#/iiproject/%'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 '%bank.mindai.com/invest-plan.html?planId=1107&amp;planType=1%'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 '%bank.mindai.com/invest-plan.html?planId=1107&amp;planType=2%'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)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group by time_day order by time_day;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--</a:t>
          </a:r>
          <a:r>
            <a:rPr lang="zh-CN" altLang="en-US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理财计划结果页</a:t>
          </a:r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PV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select time_day,count(1) pV from MDTXBI.EDW_USER_WEB_LOG where time_day like '201708%' and (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cururl like '%app1.mindai.com/app.html#/result%'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 '%files/com.mdcn_localdata/app.html#/result%'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 '%app1.mindai.com/intelligent-invest-result.html%'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 '%files/com.mdcn_localdata/intelligent-invest-result.html%'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 '%mbank.mindai.com/app.html#/result%'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)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group by time_day order by time_day;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--</a:t>
          </a:r>
          <a:r>
            <a:rPr lang="zh-CN" altLang="en-US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理财计划成功笔数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select to_char(addtime,'yyyymmdd'),count(id) from mdtxbi.edw_trading_project_detail where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TENDER_SUBJECT in ('3') and to_char(addtime,'yyyymmdd') like '201708%' and TENDER_ACCOUNT_STATUS in ('0','1')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group by to_char(addtime,'yyyymmdd') order by to_char(addtime,'yyyymmdd');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--</a:t>
          </a:r>
          <a:r>
            <a:rPr lang="zh-CN" altLang="en-US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省心投详情页</a:t>
          </a:r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PV--all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select time_day,count(1) pV from MDTXBI.EDW_USER_WEB_LOG where time_day like '201708%' and (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cururl like '%app1.mindai.com/app.html#/easyproject/%'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 '%files/com.mdcn_localdata/app.html#/easyproject/%'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 '%mbank.mindai.com/app.html#/easyproject/%'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 '%bank.mindai.com/invest-easy.html?easyId=%'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)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group by time_day order by time_day;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--</a:t>
          </a:r>
          <a:r>
            <a:rPr lang="zh-CN" altLang="en-US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省心投结果页</a:t>
          </a:r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PV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select time_day,count(1) pV from MDTXBI.EDW_USER_WEB_LOG where time_day like '201708%' and (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cururl like '%app1.mindai.com/app.html#/result%'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 '%files/com.mdcn_localdata/app.html#/result%'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 '%mbank.mindai.com/app.html#/result%'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)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group by time_day order by time_day;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--</a:t>
          </a:r>
          <a:r>
            <a:rPr lang="zh-CN" altLang="en-US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省心投成功笔数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select to_char(addtime,'yyyymmdd'),count(id) from mdtxbi.edw_trading_project_detail where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TENDER_SUBJECT in ('4') and to_char(addtime,'yyyymmdd') like '201708%' and TENDER_ACCOUNT_STATUS in ('0','1')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group by to_char(addtime,'yyyymmdd') order by to_char(addtime,'yyyymmdd');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--</a:t>
          </a:r>
          <a:r>
            <a:rPr lang="zh-CN" altLang="en-US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债转详情页</a:t>
          </a:r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PV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select time_day,count(1) pV from MDTXBI.EDW_USER_WEB_LOG where time_day like '201708%' and (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cururl like '%app1.mindai.com/change-detail.html%'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 '%files/com.mdcn_localdata/change-detail.html%'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)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group by time_day order by time_day;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--</a:t>
          </a:r>
          <a:r>
            <a:rPr lang="zh-CN" altLang="en-US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债转结果页</a:t>
          </a:r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PV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select time_day,count(1) pV from MDTXBI.EDW_USER_WEB_LOG where time_day like '201708%' and (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cururl like '%app1.mindai.com/change-result.html%'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 '%files/com.mdcn_localdata/change-result.html%'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)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group by time_day order by time_day;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--</a:t>
          </a:r>
          <a:r>
            <a:rPr lang="zh-CN" altLang="en-US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债转成功笔数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select to_char(addtime,'yyyymmdd'),count(id) from mdtxbi.edw_trading_project_detail where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TENDER_SUBJECT in ('2') and to_char(addtime,'yyyymmdd') like '201708%' and TENDER_ACCOUNT_STATUS in ('0','1')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group by to_char(addtime,'yyyymmdd') order by to_char(addtime,'yyyymmdd');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--</a:t>
          </a:r>
          <a:r>
            <a:rPr lang="zh-CN" altLang="en-US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进入充值页面</a:t>
          </a:r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PV--all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select time_day,count(1) pV from MDTXBI.EDW_USER_WEB_LOG where time_day like '201708%' and (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cururl like '%app1.mindai.com/topup.html%'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 '%files/com.mdcn_localdata/topup.html%'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 '%mbank.mindai.com/topup.html%'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or cururl like '%bank.mindai.com/recharge.html%'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)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group by time_day order by time_day;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--</a:t>
          </a:r>
          <a:r>
            <a:rPr lang="zh-CN" altLang="en-US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充值成功笔数</a:t>
          </a:r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--all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select to_char(DEDUCT_TIME_YES,'yyyymmdd'),count(id)  From  MDTXBI.EDW_MONEY_ACC_RECHARGE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where to_char(DEDUCT_TIME_YES,'yyyymmdd') like '201708%' and DEDUCT_STATUS='20' group by </a:t>
          </a:r>
        </a:p>
        <a:p>
          <a:pPr marL="0" indent="0"/>
          <a:r>
            <a:rPr lang="en-US" altLang="zh-CN" sz="9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to_char(DEDUCT_TIME_YES,'yyyymmdd') order by to_char(DEDUCT_TIME_YES,'yyyymmdd');</a:t>
          </a:r>
        </a:p>
        <a:p>
          <a:pPr marL="0" indent="0"/>
          <a:endParaRPr lang="zh-CN" altLang="en-US" sz="900">
            <a:solidFill>
              <a:schemeClr val="dk1"/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</xdr:txBody>
    </xdr:sp>
    <xdr:clientData/>
  </xdr:oneCellAnchor>
  <xdr:twoCellAnchor>
    <xdr:from>
      <xdr:col>19</xdr:col>
      <xdr:colOff>371475</xdr:colOff>
      <xdr:row>0</xdr:row>
      <xdr:rowOff>9524</xdr:rowOff>
    </xdr:from>
    <xdr:to>
      <xdr:col>27</xdr:col>
      <xdr:colOff>571500</xdr:colOff>
      <xdr:row>45</xdr:row>
      <xdr:rowOff>133350</xdr:rowOff>
    </xdr:to>
    <xdr:sp macro="" textlink="">
      <xdr:nvSpPr>
        <xdr:cNvPr id="4" name="文本框 3"/>
        <xdr:cNvSpPr txBox="1"/>
      </xdr:nvSpPr>
      <xdr:spPr>
        <a:xfrm>
          <a:off x="13192125" y="9524"/>
          <a:ext cx="5610225" cy="82677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--3/7/14/30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日登陆留存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select to_char(u.REGISTER_TIME,'yyyymmdd'),count(distinct userid) 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from MDTXBI.EDW_USER_WEB_LOG l,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mdtxbi.edw_user_basic u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WHERE l.userid=u.cg_user_id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AND to_char(u.REGISTER_TIME+3,'yyyymmdd')=l.time_day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AND l.message_source in ('android','iSO')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AND u.IS_BORROWER=0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AND u.REGISTER_FROM in ('2','3')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AND u.REGISTER_TIME&gt;=DATE'2017-08-01'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AND u.REGISTER_TIME&lt;DATE'2017-09-01'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GROUP BY to_char(u.REGISTER_TIME,'yyyymmdd')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ORDER BY to_char(u.REGISTER_TIME,'yyyymmdd');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--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单日累计注册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select to_char(REGISTER_TIME,'yyyymmdd') AS "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日期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",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count(user_id) AS "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当天之和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",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sum(count(user_id)) OVER(ORDER BY to_char(REGISTER_TIME,'yyyymmdd')) AS "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累计和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" 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from mdtxbi.edw_user_basic where 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IS_BORROWER=0 and to_char(REGISTER_TIME,'yyyymmdd')&gt;=20170801 and to_char(REGISTER_TIME,'yyyymmdd')&lt;= 20170830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and REGISTER_FROM in ('2','3') GROUP BY to_char(REGISTER_TIME,'yyyymmdd')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ORDER BY to_char(REGISTER_TIME,'yyyymmdd');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--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单日累计投资金额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select to_char(addtime,'yyyymmdd'),count(distinct user_id),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sum(count(distinct user_id)) OVER(ORDER BY to_char(addtime,'yyyymmdd'))sum_userid,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sum(case when TENDER_SUBJECT=2 then nvl(TEND_CASH,0) else nvl(TENDER_CAPITAL,0)end) amt,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sum(sum(case when TENDER_SUBJECT=2 then nvl(TEND_CASH,0) else nvl(TENDER_CAPITAL,0)end)) OVER(ORDER BY to_char(addtime,'yyyymmdd')) sum_amt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from mdtxbi.edw_trading_project_detail 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where user_id in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(select user_id from 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mdtxbi.edw_user_basic 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where IS_BORROWER=0 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and to_char(REGISTER_TIME,'yyyymmdd')&gt;=20170801 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and to_char(REGISTER_TIME,'yyyymmdd')&lt;= 20170830 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and REGISTER_FROM in ('2','3')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) --8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月份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app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端注册用户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and TENDER_ACCOUNT_STATUS in ('0','1') 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and to_char(addtime,'yyyymmdd') between 20170801 and 20170830 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and TENDER_FROM in ('2','3')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group by to_char(addtime,'yyyymmdd') order by to_char(addtime,'yyyymmdd');</a:t>
          </a:r>
        </a:p>
        <a:p>
          <a:endParaRPr lang="zh-CN" altLang="en-US" sz="9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pane ySplit="1" topLeftCell="A2" activePane="bottomLeft" state="frozen"/>
      <selection pane="bottomLeft" activeCell="E32" sqref="A1:E32"/>
    </sheetView>
  </sheetViews>
  <sheetFormatPr baseColWidth="10" defaultColWidth="14.1640625" defaultRowHeight="13" x14ac:dyDescent="0"/>
  <cols>
    <col min="1" max="1" width="14.1640625" style="1"/>
    <col min="2" max="2" width="12.33203125" style="1" customWidth="1"/>
    <col min="3" max="16384" width="14.1640625" style="1"/>
  </cols>
  <sheetData>
    <row r="1" spans="1:10">
      <c r="A1" s="2" t="s">
        <v>34</v>
      </c>
      <c r="B1" s="2" t="s">
        <v>52</v>
      </c>
      <c r="C1" s="2" t="s">
        <v>9</v>
      </c>
      <c r="D1" s="2" t="s">
        <v>53</v>
      </c>
      <c r="E1" s="2" t="s">
        <v>54</v>
      </c>
    </row>
    <row r="2" spans="1:10">
      <c r="A2" s="30">
        <v>43009</v>
      </c>
      <c r="B2" s="2">
        <v>11039</v>
      </c>
      <c r="C2" s="2">
        <v>11039</v>
      </c>
      <c r="D2" s="2"/>
      <c r="E2" s="2"/>
    </row>
    <row r="3" spans="1:10">
      <c r="A3" s="30">
        <v>43010</v>
      </c>
      <c r="B3" s="2">
        <v>11466</v>
      </c>
      <c r="C3" s="2">
        <v>11466</v>
      </c>
      <c r="D3" s="2"/>
      <c r="E3" s="2"/>
    </row>
    <row r="4" spans="1:10">
      <c r="A4" s="30">
        <v>43011</v>
      </c>
      <c r="B4" s="2">
        <v>11209</v>
      </c>
      <c r="C4" s="2">
        <v>11205</v>
      </c>
      <c r="D4" s="2"/>
      <c r="E4" s="2"/>
    </row>
    <row r="5" spans="1:10">
      <c r="A5" s="30">
        <v>43012</v>
      </c>
      <c r="B5" s="2">
        <v>11508</v>
      </c>
      <c r="C5" s="2">
        <v>11506</v>
      </c>
      <c r="D5" s="2"/>
      <c r="E5" s="2"/>
    </row>
    <row r="6" spans="1:10">
      <c r="A6" s="30">
        <v>43013</v>
      </c>
      <c r="B6" s="2">
        <v>11189</v>
      </c>
      <c r="C6" s="2">
        <v>11189</v>
      </c>
      <c r="D6" s="2"/>
      <c r="E6" s="2"/>
    </row>
    <row r="7" spans="1:10">
      <c r="A7" s="30">
        <v>43014</v>
      </c>
      <c r="B7" s="2">
        <v>11981</v>
      </c>
      <c r="C7" s="2">
        <v>11981</v>
      </c>
      <c r="D7" s="2"/>
      <c r="E7" s="2"/>
    </row>
    <row r="8" spans="1:10">
      <c r="A8" s="30">
        <v>43015</v>
      </c>
      <c r="B8" s="2">
        <v>12383</v>
      </c>
      <c r="C8" s="2">
        <v>12383</v>
      </c>
      <c r="D8" s="2"/>
      <c r="E8" s="2"/>
    </row>
    <row r="9" spans="1:10">
      <c r="A9" s="30">
        <v>43016</v>
      </c>
      <c r="B9" s="2">
        <v>11460</v>
      </c>
      <c r="C9" s="2">
        <v>11459</v>
      </c>
      <c r="D9" s="2"/>
      <c r="E9" s="2"/>
    </row>
    <row r="10" spans="1:10">
      <c r="A10" s="30">
        <v>43017</v>
      </c>
      <c r="B10" s="2">
        <v>15055</v>
      </c>
      <c r="C10" s="2">
        <v>15055</v>
      </c>
      <c r="D10" s="2"/>
      <c r="E10" s="2"/>
    </row>
    <row r="11" spans="1:10">
      <c r="A11" s="30">
        <v>43018</v>
      </c>
      <c r="B11" s="2">
        <v>14104</v>
      </c>
      <c r="C11" s="2">
        <v>14104</v>
      </c>
      <c r="D11" s="2"/>
      <c r="E11" s="2"/>
    </row>
    <row r="12" spans="1:10">
      <c r="A12" s="30">
        <v>43019</v>
      </c>
      <c r="B12" s="2">
        <v>15099</v>
      </c>
      <c r="C12" s="2">
        <v>15099</v>
      </c>
      <c r="D12" s="2"/>
      <c r="E12" s="2"/>
    </row>
    <row r="13" spans="1:10">
      <c r="A13" s="30">
        <v>43020</v>
      </c>
      <c r="B13" s="2">
        <v>14756</v>
      </c>
      <c r="C13" s="2">
        <v>14755</v>
      </c>
      <c r="D13" s="2"/>
      <c r="E13" s="2"/>
    </row>
    <row r="14" spans="1:10">
      <c r="A14" s="30">
        <v>43021</v>
      </c>
      <c r="B14" s="2">
        <v>14281</v>
      </c>
      <c r="C14" s="2">
        <v>14280</v>
      </c>
      <c r="D14" s="2"/>
      <c r="E14" s="2"/>
    </row>
    <row r="15" spans="1:10">
      <c r="A15" s="30">
        <v>43022</v>
      </c>
      <c r="B15" s="2">
        <v>12057</v>
      </c>
      <c r="C15" s="2">
        <v>12057</v>
      </c>
      <c r="D15" s="2"/>
      <c r="E15" s="2"/>
      <c r="J15" s="3"/>
    </row>
    <row r="16" spans="1:10">
      <c r="A16" s="30">
        <v>43023</v>
      </c>
      <c r="B16" s="2">
        <v>12828</v>
      </c>
      <c r="C16" s="2">
        <v>12828</v>
      </c>
      <c r="D16" s="2"/>
      <c r="E16" s="2"/>
      <c r="J16" s="3"/>
    </row>
    <row r="17" spans="1:5">
      <c r="A17" s="30">
        <v>43024</v>
      </c>
      <c r="B17" s="2">
        <v>16242</v>
      </c>
      <c r="C17" s="2">
        <v>13560</v>
      </c>
      <c r="D17" s="2">
        <v>2126</v>
      </c>
      <c r="E17" s="2">
        <v>420</v>
      </c>
    </row>
    <row r="18" spans="1:5">
      <c r="A18" s="30">
        <v>43025</v>
      </c>
      <c r="B18" s="2">
        <v>19108</v>
      </c>
      <c r="C18" s="2">
        <v>14316</v>
      </c>
      <c r="D18" s="2">
        <v>3130</v>
      </c>
      <c r="E18" s="2">
        <v>1351</v>
      </c>
    </row>
    <row r="19" spans="1:5">
      <c r="A19" s="30">
        <v>43026</v>
      </c>
      <c r="B19" s="2">
        <v>19926</v>
      </c>
      <c r="C19" s="2">
        <v>14571</v>
      </c>
      <c r="D19" s="2">
        <v>3205</v>
      </c>
      <c r="E19" s="2">
        <v>1870</v>
      </c>
    </row>
    <row r="20" spans="1:5">
      <c r="A20" s="30">
        <v>43027</v>
      </c>
      <c r="B20" s="2">
        <v>17589</v>
      </c>
      <c r="C20" s="2">
        <v>12502</v>
      </c>
      <c r="D20" s="2">
        <v>3020</v>
      </c>
      <c r="E20" s="2">
        <v>1907</v>
      </c>
    </row>
    <row r="21" spans="1:5">
      <c r="A21" s="30">
        <v>43028</v>
      </c>
      <c r="B21" s="2">
        <v>18698</v>
      </c>
      <c r="C21" s="2">
        <v>13408</v>
      </c>
      <c r="D21" s="2">
        <v>2940</v>
      </c>
      <c r="E21" s="2">
        <v>2145</v>
      </c>
    </row>
    <row r="22" spans="1:5">
      <c r="A22" s="30">
        <v>43029</v>
      </c>
      <c r="B22" s="2">
        <v>16429</v>
      </c>
      <c r="C22" s="2">
        <v>11685</v>
      </c>
      <c r="D22" s="2">
        <v>2279</v>
      </c>
      <c r="E22" s="2">
        <v>2219</v>
      </c>
    </row>
    <row r="23" spans="1:5">
      <c r="A23" s="30">
        <v>43030</v>
      </c>
      <c r="B23" s="2">
        <v>16409</v>
      </c>
      <c r="C23" s="2">
        <v>11565</v>
      </c>
      <c r="D23" s="2">
        <v>2352</v>
      </c>
      <c r="E23" s="2">
        <v>2239</v>
      </c>
    </row>
    <row r="24" spans="1:5">
      <c r="A24" s="30">
        <v>43031</v>
      </c>
      <c r="B24" s="2">
        <v>19872</v>
      </c>
      <c r="C24" s="2">
        <v>13775</v>
      </c>
      <c r="D24" s="2">
        <v>3313</v>
      </c>
      <c r="E24" s="2">
        <v>2516</v>
      </c>
    </row>
    <row r="25" spans="1:5">
      <c r="A25" s="30">
        <v>43032</v>
      </c>
      <c r="B25" s="2">
        <v>19051</v>
      </c>
      <c r="C25" s="2">
        <v>13194</v>
      </c>
      <c r="D25" s="2">
        <v>2999</v>
      </c>
      <c r="E25" s="2">
        <v>2580</v>
      </c>
    </row>
    <row r="26" spans="1:5">
      <c r="A26" s="30">
        <v>43033</v>
      </c>
      <c r="B26" s="2">
        <v>19637</v>
      </c>
      <c r="C26" s="2">
        <v>12316</v>
      </c>
      <c r="D26" s="2">
        <v>3389</v>
      </c>
      <c r="E26" s="2">
        <v>3795</v>
      </c>
    </row>
    <row r="27" spans="1:5">
      <c r="A27" s="30">
        <v>43034</v>
      </c>
      <c r="B27" s="2">
        <v>20193</v>
      </c>
      <c r="C27" s="2">
        <v>13284</v>
      </c>
      <c r="D27" s="2">
        <v>3344</v>
      </c>
      <c r="E27" s="2">
        <v>3384</v>
      </c>
    </row>
    <row r="28" spans="1:5">
      <c r="A28" s="30">
        <v>43035</v>
      </c>
      <c r="B28" s="2">
        <v>18117</v>
      </c>
      <c r="C28" s="2">
        <v>12448</v>
      </c>
      <c r="D28" s="2">
        <v>2565</v>
      </c>
      <c r="E28" s="2">
        <v>2869</v>
      </c>
    </row>
    <row r="29" spans="1:5">
      <c r="A29" s="30">
        <v>43036</v>
      </c>
      <c r="B29" s="2">
        <v>15365</v>
      </c>
      <c r="C29" s="2">
        <v>10763</v>
      </c>
      <c r="D29" s="2">
        <v>1488</v>
      </c>
      <c r="E29" s="2">
        <v>2948</v>
      </c>
    </row>
    <row r="30" spans="1:5">
      <c r="A30" s="30">
        <v>43037</v>
      </c>
      <c r="B30" s="2">
        <v>17476</v>
      </c>
      <c r="C30" s="2">
        <v>11513</v>
      </c>
      <c r="D30" s="2">
        <v>1817</v>
      </c>
      <c r="E30" s="2">
        <v>3915</v>
      </c>
    </row>
    <row r="31" spans="1:5">
      <c r="A31" s="30">
        <v>43038</v>
      </c>
      <c r="B31" s="2">
        <v>21045</v>
      </c>
      <c r="C31" s="2">
        <v>12962</v>
      </c>
      <c r="D31" s="2">
        <v>2774</v>
      </c>
      <c r="E31" s="2">
        <v>5117</v>
      </c>
    </row>
    <row r="32" spans="1:5">
      <c r="A32" s="30">
        <v>43039</v>
      </c>
      <c r="B32" s="2">
        <v>21893</v>
      </c>
      <c r="C32" s="2">
        <v>13388</v>
      </c>
      <c r="D32" s="2">
        <v>2836</v>
      </c>
      <c r="E32" s="2">
        <v>5525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4"/>
  <sheetViews>
    <sheetView workbookViewId="0">
      <pane xSplit="1" ySplit="4" topLeftCell="O5" activePane="bottomRight" state="frozen"/>
      <selection pane="topRight" activeCell="B1" sqref="B1"/>
      <selection pane="bottomLeft" activeCell="A2" sqref="A2"/>
      <selection pane="bottomRight" activeCell="Q23" sqref="Q23"/>
    </sheetView>
  </sheetViews>
  <sheetFormatPr baseColWidth="10" defaultColWidth="14.1640625" defaultRowHeight="13" x14ac:dyDescent="0"/>
  <cols>
    <col min="1" max="1" width="12.1640625" style="5" customWidth="1"/>
    <col min="2" max="15" width="12.6640625" style="5" customWidth="1"/>
    <col min="16" max="20" width="20.83203125" style="5" customWidth="1"/>
    <col min="21" max="26" width="18.1640625" style="5" customWidth="1"/>
    <col min="27" max="27" width="16.1640625" style="5" customWidth="1"/>
    <col min="28" max="33" width="16.5" style="5" customWidth="1"/>
    <col min="34" max="34" width="23.83203125" style="5" customWidth="1"/>
    <col min="35" max="48" width="16.5" style="5" customWidth="1"/>
    <col min="49" max="49" width="18.6640625" style="5" customWidth="1"/>
    <col min="50" max="51" width="16.5" style="5" customWidth="1"/>
    <col min="52" max="57" width="19.6640625" style="5" customWidth="1"/>
    <col min="58" max="65" width="16.5" style="5" customWidth="1"/>
    <col min="66" max="16384" width="14.1640625" style="5"/>
  </cols>
  <sheetData>
    <row r="1" spans="1:65" ht="24" customHeight="1">
      <c r="B1" s="70" t="s">
        <v>1</v>
      </c>
      <c r="C1" s="70"/>
      <c r="D1" s="70"/>
      <c r="E1" s="70"/>
      <c r="F1" s="70"/>
      <c r="G1" s="70"/>
      <c r="H1" s="70" t="s">
        <v>2</v>
      </c>
      <c r="I1" s="70"/>
      <c r="J1" s="70"/>
      <c r="K1" s="70"/>
      <c r="L1" s="70"/>
      <c r="M1" s="70"/>
      <c r="N1" s="73" t="s">
        <v>44</v>
      </c>
      <c r="O1" s="73"/>
      <c r="P1" s="70" t="s">
        <v>30</v>
      </c>
      <c r="Q1" s="70"/>
      <c r="R1" s="70" t="s">
        <v>35</v>
      </c>
      <c r="S1" s="70"/>
      <c r="T1" s="71" t="s">
        <v>57</v>
      </c>
      <c r="U1" s="71"/>
      <c r="V1" s="70" t="s">
        <v>37</v>
      </c>
      <c r="W1" s="70"/>
      <c r="X1" s="70" t="s">
        <v>39</v>
      </c>
      <c r="Y1" s="70"/>
      <c r="Z1" s="75" t="s">
        <v>43</v>
      </c>
      <c r="AA1" s="75"/>
      <c r="AB1" s="70" t="s">
        <v>40</v>
      </c>
      <c r="AC1" s="70"/>
      <c r="AD1" s="70" t="s">
        <v>41</v>
      </c>
      <c r="AE1" s="70"/>
      <c r="AF1" s="70" t="s">
        <v>42</v>
      </c>
      <c r="AG1" s="70"/>
      <c r="AH1" s="74" t="s">
        <v>50</v>
      </c>
      <c r="AI1" s="74"/>
      <c r="AJ1" s="71" t="s">
        <v>51</v>
      </c>
      <c r="AK1" s="71"/>
      <c r="AL1" s="70" t="s">
        <v>45</v>
      </c>
      <c r="AM1" s="70"/>
      <c r="AN1" s="70" t="s">
        <v>46</v>
      </c>
      <c r="AO1" s="70"/>
      <c r="AP1" s="70" t="s">
        <v>47</v>
      </c>
      <c r="AQ1" s="70"/>
      <c r="AR1" s="72" t="s">
        <v>59</v>
      </c>
      <c r="AS1" s="72"/>
      <c r="AT1" s="75" t="s">
        <v>58</v>
      </c>
      <c r="AU1" s="75"/>
      <c r="AV1" s="70" t="s">
        <v>48</v>
      </c>
      <c r="AW1" s="70"/>
      <c r="AX1" s="70" t="s">
        <v>49</v>
      </c>
      <c r="AY1" s="70"/>
      <c r="AZ1" s="71" t="s">
        <v>60</v>
      </c>
      <c r="BA1" s="71"/>
    </row>
    <row r="2" spans="1:65" s="10" customFormat="1" ht="18" customHeight="1">
      <c r="B2" s="70" t="s">
        <v>6</v>
      </c>
      <c r="C2" s="70"/>
      <c r="D2" s="70"/>
      <c r="E2" s="70" t="s">
        <v>7</v>
      </c>
      <c r="F2" s="70"/>
      <c r="G2" s="70"/>
      <c r="H2" s="70" t="s">
        <v>6</v>
      </c>
      <c r="I2" s="70"/>
      <c r="J2" s="70"/>
      <c r="K2" s="70" t="s">
        <v>7</v>
      </c>
      <c r="L2" s="70"/>
      <c r="M2" s="70"/>
      <c r="N2" s="17" t="s">
        <v>6</v>
      </c>
      <c r="O2" s="17" t="s">
        <v>7</v>
      </c>
      <c r="P2" s="10" t="s">
        <v>32</v>
      </c>
      <c r="Q2" s="10" t="s">
        <v>31</v>
      </c>
      <c r="R2" s="10" t="s">
        <v>36</v>
      </c>
      <c r="S2" s="10" t="s">
        <v>31</v>
      </c>
      <c r="T2" s="20" t="s">
        <v>55</v>
      </c>
      <c r="U2" s="20" t="s">
        <v>56</v>
      </c>
      <c r="V2" s="10" t="s">
        <v>38</v>
      </c>
      <c r="W2" s="10" t="s">
        <v>7</v>
      </c>
      <c r="X2" s="10" t="s">
        <v>6</v>
      </c>
      <c r="Y2" s="10" t="s">
        <v>7</v>
      </c>
      <c r="Z2" s="26" t="s">
        <v>6</v>
      </c>
      <c r="AA2" s="26" t="s">
        <v>7</v>
      </c>
      <c r="AB2" s="10" t="s">
        <v>6</v>
      </c>
      <c r="AC2" s="10" t="s">
        <v>7</v>
      </c>
      <c r="AD2" s="10" t="s">
        <v>6</v>
      </c>
      <c r="AE2" s="10" t="s">
        <v>7</v>
      </c>
      <c r="AF2" s="10" t="s">
        <v>6</v>
      </c>
      <c r="AG2" s="10" t="s">
        <v>7</v>
      </c>
      <c r="AH2" s="28" t="s">
        <v>6</v>
      </c>
      <c r="AI2" s="28" t="s">
        <v>7</v>
      </c>
      <c r="AJ2" s="20" t="s">
        <v>6</v>
      </c>
      <c r="AK2" s="20" t="s">
        <v>7</v>
      </c>
      <c r="AL2" s="10" t="s">
        <v>6</v>
      </c>
      <c r="AM2" s="10" t="s">
        <v>7</v>
      </c>
      <c r="AN2" s="10" t="s">
        <v>6</v>
      </c>
      <c r="AO2" s="10" t="s">
        <v>7</v>
      </c>
      <c r="AP2" s="10" t="s">
        <v>6</v>
      </c>
      <c r="AQ2" s="10" t="s">
        <v>7</v>
      </c>
      <c r="AR2" s="13" t="s">
        <v>6</v>
      </c>
      <c r="AS2" s="13" t="s">
        <v>31</v>
      </c>
      <c r="AT2" s="26" t="s">
        <v>6</v>
      </c>
      <c r="AU2" s="26" t="s">
        <v>7</v>
      </c>
      <c r="AV2" s="10" t="s">
        <v>6</v>
      </c>
      <c r="AW2" s="10" t="s">
        <v>7</v>
      </c>
      <c r="AX2" s="10" t="s">
        <v>6</v>
      </c>
      <c r="AY2" s="10" t="s">
        <v>7</v>
      </c>
      <c r="AZ2" s="20" t="s">
        <v>6</v>
      </c>
      <c r="BA2" s="20" t="s">
        <v>7</v>
      </c>
    </row>
    <row r="3" spans="1:65" s="10" customFormat="1" ht="20" customHeight="1">
      <c r="B3" s="10" t="s">
        <v>12</v>
      </c>
      <c r="C3" s="10" t="s">
        <v>5</v>
      </c>
      <c r="D3" s="10" t="s">
        <v>4</v>
      </c>
      <c r="E3" s="10" t="s">
        <v>13</v>
      </c>
      <c r="F3" s="10" t="s">
        <v>5</v>
      </c>
      <c r="G3" s="10" t="s">
        <v>8</v>
      </c>
      <c r="H3" s="10" t="s">
        <v>11</v>
      </c>
      <c r="I3" s="10" t="s">
        <v>3</v>
      </c>
      <c r="J3" s="10" t="s">
        <v>4</v>
      </c>
      <c r="K3" s="10" t="s">
        <v>10</v>
      </c>
      <c r="L3" s="10" t="s">
        <v>5</v>
      </c>
      <c r="M3" s="10" t="s">
        <v>4</v>
      </c>
      <c r="N3" s="17"/>
      <c r="O3" s="17"/>
      <c r="T3" s="20"/>
      <c r="U3" s="20"/>
      <c r="Z3" s="26"/>
      <c r="AA3" s="26"/>
      <c r="AH3" s="28"/>
      <c r="AI3" s="28"/>
      <c r="AJ3" s="20"/>
      <c r="AK3" s="20"/>
      <c r="AR3" s="13"/>
      <c r="AS3" s="13"/>
      <c r="AT3" s="26"/>
      <c r="AU3" s="26"/>
      <c r="AZ3" s="20"/>
      <c r="BA3" s="20"/>
    </row>
    <row r="4" spans="1:65" ht="17.25" customHeight="1">
      <c r="A4" s="4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18"/>
      <c r="O4" s="18"/>
      <c r="P4" s="4"/>
      <c r="Q4" s="4"/>
      <c r="R4" s="4"/>
      <c r="S4" s="4"/>
      <c r="T4" s="20"/>
      <c r="U4" s="21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29"/>
      <c r="AI4" s="29"/>
      <c r="AJ4" s="21"/>
      <c r="AK4" s="21"/>
      <c r="AL4" s="8"/>
      <c r="AM4" s="8"/>
      <c r="AN4" s="8"/>
      <c r="AO4" s="8"/>
      <c r="AP4" s="8"/>
      <c r="AQ4" s="8"/>
      <c r="AR4" s="14"/>
      <c r="AS4" s="14"/>
      <c r="AT4" s="8"/>
      <c r="AU4" s="8"/>
      <c r="AV4" s="8"/>
      <c r="AW4" s="8"/>
      <c r="AX4" s="4"/>
      <c r="AZ4" s="21"/>
      <c r="BA4" s="21"/>
      <c r="BB4" s="8"/>
      <c r="BC4" s="8"/>
      <c r="BD4" s="9"/>
      <c r="BE4" s="8"/>
      <c r="BF4" s="4"/>
      <c r="BG4" s="4"/>
      <c r="BH4" s="4"/>
      <c r="BI4" s="4"/>
      <c r="BJ4" s="4"/>
      <c r="BK4" s="8"/>
      <c r="BL4" s="9"/>
      <c r="BM4" s="9"/>
    </row>
    <row r="5" spans="1:65" ht="15">
      <c r="A5" s="5" t="s">
        <v>14</v>
      </c>
      <c r="B5" s="16">
        <f>C5+D5</f>
        <v>429</v>
      </c>
      <c r="C5" s="11">
        <v>161</v>
      </c>
      <c r="D5" s="11">
        <v>268</v>
      </c>
      <c r="E5" s="16">
        <f>F5+G5</f>
        <v>250</v>
      </c>
      <c r="F5" s="11">
        <v>61</v>
      </c>
      <c r="G5" s="11">
        <v>189</v>
      </c>
      <c r="H5" s="5">
        <f>I5+J5</f>
        <v>123</v>
      </c>
      <c r="I5" s="11">
        <v>21</v>
      </c>
      <c r="J5" s="11">
        <v>102</v>
      </c>
      <c r="K5" s="16">
        <f>L5+M5</f>
        <v>122</v>
      </c>
      <c r="L5" s="11">
        <v>21</v>
      </c>
      <c r="M5" s="11">
        <v>101</v>
      </c>
      <c r="N5" s="19">
        <f>H5/B5</f>
        <v>0.28671328671328672</v>
      </c>
      <c r="O5" s="19">
        <f>K5/E5</f>
        <v>0.48799999999999999</v>
      </c>
      <c r="P5" s="11">
        <v>514</v>
      </c>
      <c r="Q5" s="11">
        <v>180</v>
      </c>
      <c r="R5" s="11">
        <v>253</v>
      </c>
      <c r="S5" s="11">
        <v>117</v>
      </c>
      <c r="T5" s="25">
        <f>S5/Q5</f>
        <v>0.65</v>
      </c>
      <c r="U5" s="31">
        <f>S5/Q5</f>
        <v>0.65</v>
      </c>
      <c r="V5" s="11">
        <v>6429</v>
      </c>
      <c r="W5" s="11">
        <v>1560</v>
      </c>
      <c r="X5" s="11">
        <v>642</v>
      </c>
      <c r="Y5" s="11">
        <v>441</v>
      </c>
      <c r="Z5" s="27">
        <f>X5/V5</f>
        <v>9.986000933271115E-2</v>
      </c>
      <c r="AA5" s="27">
        <f>Y5/W5</f>
        <v>0.28269230769230769</v>
      </c>
      <c r="AB5" s="11">
        <v>4231</v>
      </c>
      <c r="AC5" s="11">
        <v>967</v>
      </c>
      <c r="AD5" s="11">
        <v>2927</v>
      </c>
      <c r="AE5" s="11">
        <v>669</v>
      </c>
      <c r="AF5" s="11">
        <v>11</v>
      </c>
      <c r="AG5" s="11">
        <v>7</v>
      </c>
      <c r="AH5" s="34">
        <f t="shared" ref="AH5:AH13" si="0">AD5/AB5</f>
        <v>0.69179862916568191</v>
      </c>
      <c r="AI5" s="34">
        <f t="shared" ref="AI5:AI13" si="1">AE5/AC5</f>
        <v>0.69183040330920376</v>
      </c>
      <c r="AJ5" s="25">
        <f t="shared" ref="AJ5:AJ13" si="2">AF5/AD5</f>
        <v>3.7581141100102495E-3</v>
      </c>
      <c r="AK5" s="25">
        <f>AG5/AE5</f>
        <v>1.0463378176382661E-2</v>
      </c>
      <c r="AL5" s="11">
        <v>2783</v>
      </c>
      <c r="AM5" s="11">
        <v>812</v>
      </c>
      <c r="AN5" s="11">
        <v>1770</v>
      </c>
      <c r="AO5" s="11">
        <v>510</v>
      </c>
      <c r="AP5" s="11">
        <v>3</v>
      </c>
      <c r="AQ5" s="11">
        <v>3</v>
      </c>
      <c r="AR5" s="32">
        <f>AN5/AL5</f>
        <v>0.63600431189363993</v>
      </c>
      <c r="AS5" s="32">
        <f>AO5/AM5</f>
        <v>0.6280788177339901</v>
      </c>
      <c r="AT5" s="33">
        <f>AP5/AN5</f>
        <v>1.6949152542372881E-3</v>
      </c>
      <c r="AU5" s="33">
        <f>AQ5/AO5</f>
        <v>5.8823529411764705E-3</v>
      </c>
      <c r="AV5" s="11">
        <v>2187</v>
      </c>
      <c r="AW5" s="11">
        <v>496</v>
      </c>
      <c r="AX5" s="11">
        <v>403</v>
      </c>
      <c r="AY5" s="11">
        <v>151</v>
      </c>
      <c r="AZ5" s="22">
        <f>AX5/AV5</f>
        <v>0.18427069044352995</v>
      </c>
      <c r="BA5" s="22">
        <f>AY5/AW5</f>
        <v>0.30443548387096775</v>
      </c>
      <c r="BB5" s="6"/>
      <c r="BC5" s="6"/>
      <c r="BD5" s="6"/>
      <c r="BE5" s="6"/>
      <c r="BH5" s="6"/>
      <c r="BJ5" s="6"/>
      <c r="BM5" s="6"/>
    </row>
    <row r="6" spans="1:65" ht="15">
      <c r="A6" s="5" t="s">
        <v>15</v>
      </c>
      <c r="B6" s="16">
        <f t="shared" ref="B6:B21" si="3">C6+D6</f>
        <v>6343</v>
      </c>
      <c r="C6" s="11">
        <v>5881</v>
      </c>
      <c r="D6" s="11">
        <v>462</v>
      </c>
      <c r="E6" s="16">
        <f t="shared" ref="E6:E21" si="4">F6+G6</f>
        <v>397</v>
      </c>
      <c r="F6" s="11">
        <v>125</v>
      </c>
      <c r="G6" s="11">
        <v>272</v>
      </c>
      <c r="H6" s="5">
        <f t="shared" ref="H6:H21" si="5">I6+J6</f>
        <v>148</v>
      </c>
      <c r="I6" s="11">
        <v>50</v>
      </c>
      <c r="J6" s="11">
        <v>98</v>
      </c>
      <c r="K6" s="16">
        <f t="shared" ref="K6:K21" si="6">L6+M6</f>
        <v>148</v>
      </c>
      <c r="L6" s="11">
        <v>50</v>
      </c>
      <c r="M6" s="11">
        <v>98</v>
      </c>
      <c r="N6" s="19">
        <f t="shared" ref="N6:N21" si="7">H6/B6</f>
        <v>2.3332807819643701E-2</v>
      </c>
      <c r="O6" s="19">
        <f t="shared" ref="O6:O21" si="8">K6/E6</f>
        <v>0.37279596977329976</v>
      </c>
      <c r="P6" s="11">
        <v>400</v>
      </c>
      <c r="Q6" s="11">
        <v>168</v>
      </c>
      <c r="R6" s="11">
        <v>124</v>
      </c>
      <c r="S6" s="11">
        <v>108</v>
      </c>
      <c r="T6" s="25">
        <f>R6/P6</f>
        <v>0.31</v>
      </c>
      <c r="U6" s="31">
        <f>S6/Q6</f>
        <v>0.6428571428571429</v>
      </c>
      <c r="V6" s="11">
        <v>6812</v>
      </c>
      <c r="W6" s="11">
        <v>1437</v>
      </c>
      <c r="X6" s="11">
        <v>532</v>
      </c>
      <c r="Y6" s="11">
        <v>370</v>
      </c>
      <c r="Z6" s="27">
        <f t="shared" ref="Z6:Z21" si="9">X6/V6</f>
        <v>7.8097475044039924E-2</v>
      </c>
      <c r="AA6" s="27">
        <f t="shared" ref="AA6:AA21" si="10">Y6/W6</f>
        <v>0.25748086290883787</v>
      </c>
      <c r="AB6" s="11">
        <v>6311</v>
      </c>
      <c r="AC6" s="11">
        <v>894</v>
      </c>
      <c r="AD6" s="11">
        <v>4922</v>
      </c>
      <c r="AE6" s="11">
        <v>554</v>
      </c>
      <c r="AF6" s="11">
        <v>47</v>
      </c>
      <c r="AG6" s="11">
        <v>30</v>
      </c>
      <c r="AH6" s="34">
        <f t="shared" si="0"/>
        <v>0.77990809697353825</v>
      </c>
      <c r="AI6" s="34">
        <f t="shared" si="1"/>
        <v>0.61968680089485462</v>
      </c>
      <c r="AJ6" s="25">
        <f t="shared" si="2"/>
        <v>9.5489638358390895E-3</v>
      </c>
      <c r="AK6" s="25">
        <f t="shared" ref="AK6:AK21" si="11">AG6/AE6</f>
        <v>5.4151624548736461E-2</v>
      </c>
      <c r="AL6" s="11">
        <v>2664</v>
      </c>
      <c r="AM6" s="11">
        <v>749</v>
      </c>
      <c r="AN6" s="11">
        <v>1456</v>
      </c>
      <c r="AO6" s="11">
        <v>405</v>
      </c>
      <c r="AP6" s="11">
        <v>32</v>
      </c>
      <c r="AQ6" s="11">
        <v>27</v>
      </c>
      <c r="AR6" s="32">
        <f t="shared" ref="AR6:AR21" si="12">AN6/AL6</f>
        <v>0.54654654654654655</v>
      </c>
      <c r="AS6" s="32">
        <f t="shared" ref="AS6:AS21" si="13">AO6/AM6</f>
        <v>0.54072096128170899</v>
      </c>
      <c r="AT6" s="33">
        <f t="shared" ref="AT6:AT21" si="14">AP6/AN6</f>
        <v>2.197802197802198E-2</v>
      </c>
      <c r="AU6" s="33">
        <f t="shared" ref="AU6:AU21" si="15">AQ6/AO6</f>
        <v>6.6666666666666666E-2</v>
      </c>
      <c r="AV6" s="11">
        <v>1808</v>
      </c>
      <c r="AW6" s="11">
        <v>447</v>
      </c>
      <c r="AX6" s="11">
        <v>317</v>
      </c>
      <c r="AY6" s="11">
        <v>131</v>
      </c>
      <c r="AZ6" s="22">
        <f t="shared" ref="AZ6:AZ21" si="16">AX6/AV6</f>
        <v>0.17533185840707965</v>
      </c>
      <c r="BA6" s="22">
        <f t="shared" ref="BA6:BA21" si="17">AY6/AW6</f>
        <v>0.29306487695749439</v>
      </c>
      <c r="BB6" s="6"/>
      <c r="BC6" s="6"/>
      <c r="BD6" s="6"/>
      <c r="BE6" s="6"/>
      <c r="BH6" s="6"/>
      <c r="BJ6" s="6"/>
      <c r="BM6" s="6"/>
    </row>
    <row r="7" spans="1:65" ht="15">
      <c r="A7" s="5" t="s">
        <v>16</v>
      </c>
      <c r="B7" s="16">
        <f t="shared" si="3"/>
        <v>590</v>
      </c>
      <c r="C7" s="11">
        <v>188</v>
      </c>
      <c r="D7" s="11">
        <v>402</v>
      </c>
      <c r="E7" s="16">
        <f t="shared" si="4"/>
        <v>452</v>
      </c>
      <c r="F7" s="11">
        <v>143</v>
      </c>
      <c r="G7" s="11">
        <v>309</v>
      </c>
      <c r="H7" s="5">
        <f t="shared" si="5"/>
        <v>158</v>
      </c>
      <c r="I7" s="11">
        <v>58</v>
      </c>
      <c r="J7" s="11">
        <v>100</v>
      </c>
      <c r="K7" s="16">
        <f t="shared" si="6"/>
        <v>155</v>
      </c>
      <c r="L7" s="11">
        <v>58</v>
      </c>
      <c r="M7" s="11">
        <v>97</v>
      </c>
      <c r="N7" s="19">
        <f t="shared" si="7"/>
        <v>0.26779661016949152</v>
      </c>
      <c r="O7" s="19">
        <f t="shared" si="8"/>
        <v>0.34292035398230086</v>
      </c>
      <c r="P7" s="11">
        <v>400</v>
      </c>
      <c r="Q7" s="11">
        <v>181</v>
      </c>
      <c r="R7" s="11">
        <v>117</v>
      </c>
      <c r="S7" s="11">
        <v>102</v>
      </c>
      <c r="T7" s="25">
        <f t="shared" ref="T7:T21" si="18">R7/P7</f>
        <v>0.29249999999999998</v>
      </c>
      <c r="U7" s="31">
        <f t="shared" ref="U7:U21" si="19">S7/Q7</f>
        <v>0.56353591160220995</v>
      </c>
      <c r="V7" s="11">
        <v>11159</v>
      </c>
      <c r="W7" s="11">
        <v>1560</v>
      </c>
      <c r="X7" s="11">
        <v>629</v>
      </c>
      <c r="Y7" s="11">
        <v>382</v>
      </c>
      <c r="Z7" s="27">
        <f t="shared" si="9"/>
        <v>5.6367057980105745E-2</v>
      </c>
      <c r="AA7" s="27">
        <f t="shared" si="10"/>
        <v>0.24487179487179486</v>
      </c>
      <c r="AB7" s="11">
        <v>4564</v>
      </c>
      <c r="AC7" s="11">
        <v>958</v>
      </c>
      <c r="AD7" s="11">
        <v>3043</v>
      </c>
      <c r="AE7" s="11">
        <v>663</v>
      </c>
      <c r="AF7" s="11">
        <v>95</v>
      </c>
      <c r="AG7" s="11">
        <v>61</v>
      </c>
      <c r="AH7" s="34">
        <f t="shared" si="0"/>
        <v>0.66673970201577559</v>
      </c>
      <c r="AI7" s="34">
        <f t="shared" si="1"/>
        <v>0.6920668058455115</v>
      </c>
      <c r="AJ7" s="25">
        <f t="shared" si="2"/>
        <v>3.1219191587249426E-2</v>
      </c>
      <c r="AK7" s="25">
        <f t="shared" si="11"/>
        <v>9.2006033182503777E-2</v>
      </c>
      <c r="AL7" s="11">
        <v>2782</v>
      </c>
      <c r="AM7" s="11">
        <v>758</v>
      </c>
      <c r="AN7" s="11">
        <v>1578</v>
      </c>
      <c r="AO7" s="11">
        <v>428</v>
      </c>
      <c r="AP7" s="11">
        <v>93</v>
      </c>
      <c r="AQ7" s="11">
        <v>66</v>
      </c>
      <c r="AR7" s="32">
        <f t="shared" si="12"/>
        <v>0.56721782890007189</v>
      </c>
      <c r="AS7" s="32">
        <f t="shared" si="13"/>
        <v>0.56464379947229548</v>
      </c>
      <c r="AT7" s="33">
        <f t="shared" si="14"/>
        <v>5.8935361216730035E-2</v>
      </c>
      <c r="AU7" s="33">
        <f t="shared" si="15"/>
        <v>0.1542056074766355</v>
      </c>
      <c r="AV7" s="11">
        <v>6559</v>
      </c>
      <c r="AW7" s="11">
        <v>486</v>
      </c>
      <c r="AX7" s="11">
        <v>173</v>
      </c>
      <c r="AY7" s="11">
        <v>69</v>
      </c>
      <c r="AZ7" s="22">
        <f t="shared" si="16"/>
        <v>2.6375971946943133E-2</v>
      </c>
      <c r="BA7" s="22">
        <f t="shared" si="17"/>
        <v>0.1419753086419753</v>
      </c>
      <c r="BB7" s="6"/>
      <c r="BC7" s="6"/>
      <c r="BD7" s="6"/>
      <c r="BE7" s="6"/>
      <c r="BH7" s="6"/>
      <c r="BJ7" s="6"/>
      <c r="BM7" s="6"/>
    </row>
    <row r="8" spans="1:65" ht="15">
      <c r="A8" s="5" t="s">
        <v>17</v>
      </c>
      <c r="B8" s="16">
        <f t="shared" si="3"/>
        <v>1166</v>
      </c>
      <c r="C8" s="11">
        <v>805</v>
      </c>
      <c r="D8" s="11">
        <v>361</v>
      </c>
      <c r="E8" s="16">
        <f t="shared" si="4"/>
        <v>301</v>
      </c>
      <c r="F8" s="11">
        <v>43</v>
      </c>
      <c r="G8" s="11">
        <v>258</v>
      </c>
      <c r="H8" s="5">
        <f t="shared" si="5"/>
        <v>118</v>
      </c>
      <c r="I8" s="11">
        <v>8</v>
      </c>
      <c r="J8" s="11">
        <v>110</v>
      </c>
      <c r="K8" s="16">
        <f t="shared" si="6"/>
        <v>113</v>
      </c>
      <c r="L8" s="11">
        <v>8</v>
      </c>
      <c r="M8" s="11">
        <v>105</v>
      </c>
      <c r="N8" s="19">
        <f t="shared" si="7"/>
        <v>0.10120068610634649</v>
      </c>
      <c r="O8" s="19">
        <f t="shared" si="8"/>
        <v>0.37541528239202659</v>
      </c>
      <c r="P8" s="11">
        <v>709</v>
      </c>
      <c r="Q8" s="11">
        <v>164</v>
      </c>
      <c r="R8" s="11">
        <v>124</v>
      </c>
      <c r="S8" s="11">
        <v>98</v>
      </c>
      <c r="T8" s="25">
        <f t="shared" si="18"/>
        <v>0.17489421720733428</v>
      </c>
      <c r="U8" s="31">
        <f t="shared" si="19"/>
        <v>0.59756097560975607</v>
      </c>
      <c r="V8" s="11">
        <v>6493</v>
      </c>
      <c r="W8" s="11">
        <v>1398</v>
      </c>
      <c r="X8" s="11">
        <v>604</v>
      </c>
      <c r="Y8" s="11">
        <v>396</v>
      </c>
      <c r="Z8" s="27">
        <f t="shared" si="9"/>
        <v>9.3023255813953487E-2</v>
      </c>
      <c r="AA8" s="27">
        <f t="shared" si="10"/>
        <v>0.2832618025751073</v>
      </c>
      <c r="AB8" s="11">
        <v>3495</v>
      </c>
      <c r="AC8" s="11">
        <v>897</v>
      </c>
      <c r="AD8" s="11">
        <v>2525</v>
      </c>
      <c r="AE8" s="11">
        <v>593</v>
      </c>
      <c r="AF8" s="11">
        <v>90</v>
      </c>
      <c r="AG8" s="11">
        <v>67</v>
      </c>
      <c r="AH8" s="34">
        <f t="shared" si="0"/>
        <v>0.72246065808297566</v>
      </c>
      <c r="AI8" s="34">
        <f t="shared" si="1"/>
        <v>0.66109253065774809</v>
      </c>
      <c r="AJ8" s="25">
        <f t="shared" si="2"/>
        <v>3.5643564356435641E-2</v>
      </c>
      <c r="AK8" s="25">
        <f t="shared" si="11"/>
        <v>0.11298482293423272</v>
      </c>
      <c r="AL8" s="11">
        <v>2562</v>
      </c>
      <c r="AM8" s="11">
        <v>766</v>
      </c>
      <c r="AN8" s="11">
        <v>1645</v>
      </c>
      <c r="AO8" s="11">
        <v>437</v>
      </c>
      <c r="AP8" s="11">
        <v>101</v>
      </c>
      <c r="AQ8" s="11">
        <v>76</v>
      </c>
      <c r="AR8" s="32">
        <f t="shared" si="12"/>
        <v>0.64207650273224048</v>
      </c>
      <c r="AS8" s="32">
        <f t="shared" si="13"/>
        <v>0.57049608355091386</v>
      </c>
      <c r="AT8" s="33">
        <f t="shared" si="14"/>
        <v>6.139817629179331E-2</v>
      </c>
      <c r="AU8" s="33">
        <f t="shared" si="15"/>
        <v>0.17391304347826086</v>
      </c>
      <c r="AV8" s="11">
        <v>2190</v>
      </c>
      <c r="AW8" s="11">
        <v>479</v>
      </c>
      <c r="AX8" s="11">
        <v>119</v>
      </c>
      <c r="AY8" s="11">
        <v>63</v>
      </c>
      <c r="AZ8" s="22">
        <f t="shared" si="16"/>
        <v>5.4337899543378997E-2</v>
      </c>
      <c r="BA8" s="22">
        <f t="shared" si="17"/>
        <v>0.13152400835073069</v>
      </c>
      <c r="BB8" s="6"/>
      <c r="BD8" s="6"/>
      <c r="BE8" s="6"/>
      <c r="BH8" s="6"/>
      <c r="BJ8" s="6"/>
      <c r="BM8" s="6"/>
    </row>
    <row r="9" spans="1:65" ht="15">
      <c r="A9" s="5" t="s">
        <v>18</v>
      </c>
      <c r="B9" s="16">
        <f t="shared" si="3"/>
        <v>1076</v>
      </c>
      <c r="C9" s="11">
        <v>712</v>
      </c>
      <c r="D9" s="11">
        <v>364</v>
      </c>
      <c r="E9" s="16">
        <f t="shared" si="4"/>
        <v>369</v>
      </c>
      <c r="F9" s="11">
        <v>143</v>
      </c>
      <c r="G9" s="11">
        <v>226</v>
      </c>
      <c r="H9" s="5">
        <f t="shared" si="5"/>
        <v>232</v>
      </c>
      <c r="I9" s="11">
        <v>136</v>
      </c>
      <c r="J9" s="11">
        <v>96</v>
      </c>
      <c r="K9" s="16">
        <f t="shared" si="6"/>
        <v>184</v>
      </c>
      <c r="L9" s="11">
        <v>88</v>
      </c>
      <c r="M9" s="11">
        <v>96</v>
      </c>
      <c r="N9" s="19">
        <f t="shared" si="7"/>
        <v>0.21561338289962825</v>
      </c>
      <c r="O9" s="19">
        <f t="shared" si="8"/>
        <v>0.49864498644986449</v>
      </c>
      <c r="P9" s="11">
        <v>459</v>
      </c>
      <c r="Q9" s="11">
        <v>197</v>
      </c>
      <c r="R9" s="11">
        <v>129</v>
      </c>
      <c r="S9" s="11">
        <v>114</v>
      </c>
      <c r="T9" s="25">
        <f t="shared" si="18"/>
        <v>0.28104575163398693</v>
      </c>
      <c r="U9" s="31">
        <f t="shared" si="19"/>
        <v>0.57868020304568524</v>
      </c>
      <c r="V9" s="11">
        <v>5141</v>
      </c>
      <c r="W9" s="11">
        <v>1292</v>
      </c>
      <c r="X9" s="11">
        <v>436</v>
      </c>
      <c r="Y9" s="11">
        <v>327</v>
      </c>
      <c r="Z9" s="27">
        <f t="shared" si="9"/>
        <v>8.4808403034429103E-2</v>
      </c>
      <c r="AA9" s="27">
        <f t="shared" si="10"/>
        <v>0.25309597523219812</v>
      </c>
      <c r="AB9" s="11">
        <v>2814</v>
      </c>
      <c r="AC9" s="11">
        <v>772</v>
      </c>
      <c r="AD9" s="11">
        <v>1761</v>
      </c>
      <c r="AE9" s="11">
        <v>443</v>
      </c>
      <c r="AF9" s="11">
        <v>59</v>
      </c>
      <c r="AG9" s="11">
        <v>45</v>
      </c>
      <c r="AH9" s="34">
        <f t="shared" si="0"/>
        <v>0.62579957356076754</v>
      </c>
      <c r="AI9" s="34">
        <f t="shared" si="1"/>
        <v>0.57383419689119175</v>
      </c>
      <c r="AJ9" s="25">
        <f t="shared" si="2"/>
        <v>3.3503691084611015E-2</v>
      </c>
      <c r="AK9" s="25">
        <f t="shared" si="11"/>
        <v>0.10158013544018059</v>
      </c>
      <c r="AL9" s="11">
        <v>1969</v>
      </c>
      <c r="AM9" s="11">
        <v>663</v>
      </c>
      <c r="AN9" s="11">
        <v>1002</v>
      </c>
      <c r="AO9" s="11">
        <v>331</v>
      </c>
      <c r="AP9" s="11">
        <v>45</v>
      </c>
      <c r="AQ9" s="11">
        <v>42</v>
      </c>
      <c r="AR9" s="32">
        <f t="shared" si="12"/>
        <v>0.5088877602844083</v>
      </c>
      <c r="AS9" s="32">
        <f t="shared" si="13"/>
        <v>0.49924585218702866</v>
      </c>
      <c r="AT9" s="33">
        <f t="shared" si="14"/>
        <v>4.4910179640718563E-2</v>
      </c>
      <c r="AU9" s="33">
        <f t="shared" si="15"/>
        <v>0.12688821752265861</v>
      </c>
      <c r="AV9" s="11">
        <v>2417</v>
      </c>
      <c r="AW9" s="11">
        <v>466</v>
      </c>
      <c r="AX9" s="11">
        <v>101</v>
      </c>
      <c r="AY9" s="11">
        <v>52</v>
      </c>
      <c r="AZ9" s="22">
        <f t="shared" si="16"/>
        <v>4.1787339677285894E-2</v>
      </c>
      <c r="BA9" s="22">
        <f t="shared" si="17"/>
        <v>0.11158798283261803</v>
      </c>
      <c r="BB9" s="6"/>
      <c r="BD9" s="6"/>
      <c r="BE9" s="6"/>
      <c r="BH9" s="6"/>
      <c r="BJ9" s="6"/>
      <c r="BM9" s="6"/>
    </row>
    <row r="10" spans="1:65" ht="15">
      <c r="A10" s="5" t="s">
        <v>19</v>
      </c>
      <c r="B10" s="16">
        <f t="shared" si="3"/>
        <v>370</v>
      </c>
      <c r="C10" s="11">
        <v>123</v>
      </c>
      <c r="D10" s="11">
        <v>247</v>
      </c>
      <c r="E10" s="16">
        <f t="shared" si="4"/>
        <v>212</v>
      </c>
      <c r="F10" s="11">
        <v>34</v>
      </c>
      <c r="G10" s="11">
        <v>178</v>
      </c>
      <c r="H10" s="5">
        <f t="shared" si="5"/>
        <v>80</v>
      </c>
      <c r="I10" s="11">
        <v>11</v>
      </c>
      <c r="J10" s="11">
        <v>69</v>
      </c>
      <c r="K10" s="16">
        <f t="shared" si="6"/>
        <v>78</v>
      </c>
      <c r="L10" s="11">
        <v>11</v>
      </c>
      <c r="M10" s="11">
        <v>67</v>
      </c>
      <c r="N10" s="19">
        <f t="shared" si="7"/>
        <v>0.21621621621621623</v>
      </c>
      <c r="O10" s="19">
        <f t="shared" si="8"/>
        <v>0.36792452830188677</v>
      </c>
      <c r="P10" s="11">
        <v>289</v>
      </c>
      <c r="Q10" s="11">
        <v>120</v>
      </c>
      <c r="R10" s="11">
        <v>93</v>
      </c>
      <c r="S10" s="11">
        <v>70</v>
      </c>
      <c r="T10" s="25">
        <f t="shared" si="18"/>
        <v>0.3217993079584775</v>
      </c>
      <c r="U10" s="31">
        <f t="shared" si="19"/>
        <v>0.58333333333333337</v>
      </c>
      <c r="V10" s="11">
        <v>2867</v>
      </c>
      <c r="W10" s="11">
        <v>888</v>
      </c>
      <c r="X10" s="11">
        <v>211</v>
      </c>
      <c r="Y10" s="11">
        <v>154</v>
      </c>
      <c r="Z10" s="27">
        <f t="shared" si="9"/>
        <v>7.3596093477502622E-2</v>
      </c>
      <c r="AA10" s="27">
        <f t="shared" si="10"/>
        <v>0.17342342342342343</v>
      </c>
      <c r="AB10" s="11">
        <v>2768</v>
      </c>
      <c r="AC10" s="11">
        <v>706</v>
      </c>
      <c r="AD10" s="11">
        <v>1922</v>
      </c>
      <c r="AE10" s="11">
        <v>430</v>
      </c>
      <c r="AF10" s="11">
        <v>64</v>
      </c>
      <c r="AG10" s="11">
        <v>53</v>
      </c>
      <c r="AH10" s="34">
        <f t="shared" si="0"/>
        <v>0.69436416184971095</v>
      </c>
      <c r="AI10" s="34">
        <f t="shared" si="1"/>
        <v>0.60906515580736542</v>
      </c>
      <c r="AJ10" s="25">
        <f t="shared" si="2"/>
        <v>3.3298647242455778E-2</v>
      </c>
      <c r="AK10" s="25">
        <f t="shared" si="11"/>
        <v>0.12325581395348838</v>
      </c>
      <c r="AL10" s="11">
        <v>1977</v>
      </c>
      <c r="AM10" s="11">
        <v>580</v>
      </c>
      <c r="AN10" s="11">
        <v>1455</v>
      </c>
      <c r="AO10" s="11">
        <v>293</v>
      </c>
      <c r="AP10" s="11">
        <v>177</v>
      </c>
      <c r="AQ10" s="11">
        <v>28</v>
      </c>
      <c r="AR10" s="32">
        <f t="shared" si="12"/>
        <v>0.73596358118361149</v>
      </c>
      <c r="AS10" s="32">
        <f t="shared" si="13"/>
        <v>0.5051724137931034</v>
      </c>
      <c r="AT10" s="33">
        <f t="shared" si="14"/>
        <v>0.12164948453608247</v>
      </c>
      <c r="AU10" s="33">
        <f t="shared" si="15"/>
        <v>9.556313993174062E-2</v>
      </c>
      <c r="AV10" s="11">
        <v>1694</v>
      </c>
      <c r="AW10" s="11">
        <v>407</v>
      </c>
      <c r="AX10" s="11">
        <v>54</v>
      </c>
      <c r="AY10" s="11">
        <v>37</v>
      </c>
      <c r="AZ10" s="22">
        <f t="shared" si="16"/>
        <v>3.1877213695395513E-2</v>
      </c>
      <c r="BA10" s="22">
        <f t="shared" si="17"/>
        <v>9.0909090909090912E-2</v>
      </c>
      <c r="BB10" s="6"/>
      <c r="BD10" s="6"/>
      <c r="BE10" s="6"/>
      <c r="BH10" s="6"/>
      <c r="BJ10" s="6"/>
      <c r="BM10" s="6"/>
    </row>
    <row r="11" spans="1:65" ht="15">
      <c r="A11" s="5" t="s">
        <v>20</v>
      </c>
      <c r="B11" s="16">
        <f t="shared" si="3"/>
        <v>277</v>
      </c>
      <c r="C11" s="11">
        <v>69</v>
      </c>
      <c r="D11" s="11">
        <v>208</v>
      </c>
      <c r="E11" s="16">
        <f t="shared" si="4"/>
        <v>194</v>
      </c>
      <c r="F11" s="11">
        <v>38</v>
      </c>
      <c r="G11" s="11">
        <v>156</v>
      </c>
      <c r="H11" s="5">
        <f t="shared" si="5"/>
        <v>62</v>
      </c>
      <c r="I11" s="11">
        <v>12</v>
      </c>
      <c r="J11" s="11">
        <v>50</v>
      </c>
      <c r="K11" s="16">
        <f t="shared" si="6"/>
        <v>62</v>
      </c>
      <c r="L11" s="11">
        <v>12</v>
      </c>
      <c r="M11" s="11">
        <v>50</v>
      </c>
      <c r="N11" s="19">
        <f t="shared" si="7"/>
        <v>0.22382671480144403</v>
      </c>
      <c r="O11" s="19">
        <f t="shared" si="8"/>
        <v>0.31958762886597936</v>
      </c>
      <c r="P11" s="11">
        <v>361</v>
      </c>
      <c r="Q11" s="11">
        <v>130</v>
      </c>
      <c r="R11" s="11">
        <v>95</v>
      </c>
      <c r="S11" s="11">
        <v>79</v>
      </c>
      <c r="T11" s="25">
        <f t="shared" si="18"/>
        <v>0.26315789473684209</v>
      </c>
      <c r="U11" s="31">
        <f t="shared" si="19"/>
        <v>0.60769230769230764</v>
      </c>
      <c r="V11" s="11">
        <v>5111</v>
      </c>
      <c r="W11" s="11">
        <v>895</v>
      </c>
      <c r="X11" s="11">
        <v>299</v>
      </c>
      <c r="Y11" s="11">
        <v>192</v>
      </c>
      <c r="Z11" s="27">
        <f t="shared" si="9"/>
        <v>5.8501271766777538E-2</v>
      </c>
      <c r="AA11" s="27">
        <f t="shared" si="10"/>
        <v>0.21452513966480447</v>
      </c>
      <c r="AB11" s="11">
        <v>3689</v>
      </c>
      <c r="AC11" s="11">
        <v>674</v>
      </c>
      <c r="AD11" s="11">
        <v>2054</v>
      </c>
      <c r="AE11" s="11">
        <v>403</v>
      </c>
      <c r="AF11" s="11">
        <v>41</v>
      </c>
      <c r="AG11" s="11">
        <v>30</v>
      </c>
      <c r="AH11" s="34">
        <f t="shared" si="0"/>
        <v>0.5567904581187314</v>
      </c>
      <c r="AI11" s="34">
        <f t="shared" si="1"/>
        <v>0.59792284866468848</v>
      </c>
      <c r="AJ11" s="25">
        <f t="shared" si="2"/>
        <v>1.9961051606621226E-2</v>
      </c>
      <c r="AK11" s="25">
        <f t="shared" si="11"/>
        <v>7.4441687344913146E-2</v>
      </c>
      <c r="AL11" s="11">
        <v>2019</v>
      </c>
      <c r="AM11" s="11">
        <v>628</v>
      </c>
      <c r="AN11" s="11">
        <v>1200</v>
      </c>
      <c r="AO11" s="11">
        <v>320</v>
      </c>
      <c r="AP11" s="11">
        <v>45</v>
      </c>
      <c r="AQ11" s="11">
        <v>36</v>
      </c>
      <c r="AR11" s="32">
        <f t="shared" si="12"/>
        <v>0.59435364041604755</v>
      </c>
      <c r="AS11" s="32">
        <f t="shared" si="13"/>
        <v>0.50955414012738853</v>
      </c>
      <c r="AT11" s="33">
        <f t="shared" si="14"/>
        <v>3.7499999999999999E-2</v>
      </c>
      <c r="AU11" s="33">
        <f t="shared" si="15"/>
        <v>0.1125</v>
      </c>
      <c r="AV11" s="11">
        <v>1482</v>
      </c>
      <c r="AW11" s="11">
        <v>350</v>
      </c>
      <c r="AX11" s="11">
        <v>70</v>
      </c>
      <c r="AY11" s="11">
        <v>29</v>
      </c>
      <c r="AZ11" s="22">
        <f t="shared" si="16"/>
        <v>4.7233468286099867E-2</v>
      </c>
      <c r="BA11" s="22">
        <f t="shared" si="17"/>
        <v>8.2857142857142851E-2</v>
      </c>
      <c r="BB11" s="6"/>
      <c r="BD11" s="6"/>
      <c r="BE11" s="6"/>
      <c r="BH11" s="6"/>
      <c r="BJ11" s="6"/>
      <c r="BM11" s="6"/>
    </row>
    <row r="12" spans="1:65" ht="15">
      <c r="A12" s="5" t="s">
        <v>21</v>
      </c>
      <c r="B12" s="16">
        <f t="shared" si="3"/>
        <v>467</v>
      </c>
      <c r="C12" s="11">
        <v>295</v>
      </c>
      <c r="D12" s="11">
        <v>172</v>
      </c>
      <c r="E12" s="16">
        <f t="shared" si="4"/>
        <v>387</v>
      </c>
      <c r="F12" s="11">
        <v>249</v>
      </c>
      <c r="G12" s="11">
        <v>138</v>
      </c>
      <c r="H12" s="5">
        <f t="shared" si="5"/>
        <v>194</v>
      </c>
      <c r="I12" s="11">
        <v>140</v>
      </c>
      <c r="J12" s="11">
        <v>54</v>
      </c>
      <c r="K12" s="16">
        <f t="shared" si="6"/>
        <v>192</v>
      </c>
      <c r="L12" s="11">
        <v>138</v>
      </c>
      <c r="M12" s="11">
        <v>54</v>
      </c>
      <c r="N12" s="19">
        <f t="shared" si="7"/>
        <v>0.41541755888650966</v>
      </c>
      <c r="O12" s="19">
        <f t="shared" si="8"/>
        <v>0.49612403100775193</v>
      </c>
      <c r="P12" s="11">
        <v>373</v>
      </c>
      <c r="Q12" s="11">
        <v>152</v>
      </c>
      <c r="R12" s="11">
        <v>106</v>
      </c>
      <c r="S12" s="11">
        <v>92</v>
      </c>
      <c r="T12" s="25">
        <f t="shared" si="18"/>
        <v>0.28418230563002683</v>
      </c>
      <c r="U12" s="31">
        <f t="shared" si="19"/>
        <v>0.60526315789473684</v>
      </c>
      <c r="V12" s="11">
        <v>6681</v>
      </c>
      <c r="W12" s="11">
        <v>1543</v>
      </c>
      <c r="X12" s="11">
        <v>680</v>
      </c>
      <c r="Y12" s="11">
        <v>474</v>
      </c>
      <c r="Z12" s="27">
        <f t="shared" si="9"/>
        <v>0.10178117048346055</v>
      </c>
      <c r="AA12" s="27">
        <f t="shared" si="10"/>
        <v>0.30719377835385614</v>
      </c>
      <c r="AB12" s="11">
        <v>4184</v>
      </c>
      <c r="AC12" s="11">
        <v>878</v>
      </c>
      <c r="AD12" s="11">
        <v>2573</v>
      </c>
      <c r="AE12" s="11">
        <v>571</v>
      </c>
      <c r="AF12" s="11">
        <v>90</v>
      </c>
      <c r="AG12" s="11">
        <v>71</v>
      </c>
      <c r="AH12" s="34">
        <f t="shared" si="0"/>
        <v>0.61496175908221795</v>
      </c>
      <c r="AI12" s="34">
        <f t="shared" si="1"/>
        <v>0.65034168564920269</v>
      </c>
      <c r="AJ12" s="25">
        <f t="shared" si="2"/>
        <v>3.4978624174115819E-2</v>
      </c>
      <c r="AK12" s="25">
        <f t="shared" si="11"/>
        <v>0.12434325744308231</v>
      </c>
      <c r="AL12" s="11">
        <v>2586</v>
      </c>
      <c r="AM12" s="11">
        <v>751</v>
      </c>
      <c r="AN12" s="11">
        <v>1461</v>
      </c>
      <c r="AO12" s="11">
        <v>403</v>
      </c>
      <c r="AP12" s="11">
        <v>58</v>
      </c>
      <c r="AQ12" s="11">
        <v>53</v>
      </c>
      <c r="AR12" s="32">
        <f t="shared" si="12"/>
        <v>0.56496519721577731</v>
      </c>
      <c r="AS12" s="32">
        <f t="shared" si="13"/>
        <v>0.5366178428761651</v>
      </c>
      <c r="AT12" s="33">
        <f t="shared" si="14"/>
        <v>3.969883641341547E-2</v>
      </c>
      <c r="AU12" s="33">
        <f t="shared" si="15"/>
        <v>0.13151364764267989</v>
      </c>
      <c r="AV12" s="11">
        <v>2829</v>
      </c>
      <c r="AW12" s="11">
        <v>482</v>
      </c>
      <c r="AX12" s="11">
        <v>162</v>
      </c>
      <c r="AY12" s="11">
        <v>78</v>
      </c>
      <c r="AZ12" s="22">
        <f t="shared" si="16"/>
        <v>5.726405090137858E-2</v>
      </c>
      <c r="BA12" s="22">
        <f t="shared" si="17"/>
        <v>0.16182572614107885</v>
      </c>
      <c r="BB12" s="6"/>
      <c r="BD12" s="6"/>
      <c r="BE12" s="6"/>
      <c r="BH12" s="6"/>
      <c r="BJ12" s="6"/>
      <c r="BM12" s="6"/>
    </row>
    <row r="13" spans="1:65" ht="15">
      <c r="A13" s="5" t="s">
        <v>22</v>
      </c>
      <c r="B13" s="16">
        <f t="shared" si="3"/>
        <v>988</v>
      </c>
      <c r="C13" s="11">
        <v>781</v>
      </c>
      <c r="D13" s="11">
        <v>207</v>
      </c>
      <c r="E13" s="16">
        <f t="shared" si="4"/>
        <v>435</v>
      </c>
      <c r="F13" s="11">
        <v>295</v>
      </c>
      <c r="G13" s="11">
        <v>140</v>
      </c>
      <c r="H13" s="5">
        <f t="shared" si="5"/>
        <v>239</v>
      </c>
      <c r="I13" s="11">
        <v>189</v>
      </c>
      <c r="J13" s="11">
        <v>50</v>
      </c>
      <c r="K13" s="16">
        <f t="shared" si="6"/>
        <v>230</v>
      </c>
      <c r="L13" s="11">
        <v>180</v>
      </c>
      <c r="M13" s="11">
        <v>50</v>
      </c>
      <c r="N13" s="19">
        <f t="shared" si="7"/>
        <v>0.24190283400809717</v>
      </c>
      <c r="O13" s="19">
        <f t="shared" si="8"/>
        <v>0.52873563218390807</v>
      </c>
      <c r="P13" s="11">
        <v>400</v>
      </c>
      <c r="Q13" s="11">
        <v>167</v>
      </c>
      <c r="R13" s="11">
        <v>112</v>
      </c>
      <c r="S13" s="11">
        <v>106</v>
      </c>
      <c r="T13" s="25">
        <f t="shared" si="18"/>
        <v>0.28000000000000003</v>
      </c>
      <c r="U13" s="31">
        <f t="shared" si="19"/>
        <v>0.6347305389221557</v>
      </c>
      <c r="V13" s="11">
        <v>5727</v>
      </c>
      <c r="W13" s="11">
        <v>1323</v>
      </c>
      <c r="X13" s="11">
        <v>439</v>
      </c>
      <c r="Y13" s="11">
        <v>327</v>
      </c>
      <c r="Z13" s="27">
        <f t="shared" si="9"/>
        <v>7.6654443862406149E-2</v>
      </c>
      <c r="AA13" s="27">
        <f t="shared" si="10"/>
        <v>0.2471655328798186</v>
      </c>
      <c r="AB13" s="11">
        <v>3504</v>
      </c>
      <c r="AC13" s="11">
        <v>782</v>
      </c>
      <c r="AD13" s="11">
        <v>2242</v>
      </c>
      <c r="AE13" s="11">
        <v>494</v>
      </c>
      <c r="AF13" s="11">
        <v>95</v>
      </c>
      <c r="AG13" s="11">
        <v>63</v>
      </c>
      <c r="AH13" s="34">
        <f t="shared" si="0"/>
        <v>0.63984018264840181</v>
      </c>
      <c r="AI13" s="34">
        <f t="shared" si="1"/>
        <v>0.63171355498721227</v>
      </c>
      <c r="AJ13" s="25">
        <f t="shared" si="2"/>
        <v>4.2372881355932202E-2</v>
      </c>
      <c r="AK13" s="25">
        <f t="shared" si="11"/>
        <v>0.12753036437246965</v>
      </c>
      <c r="AL13" s="11">
        <v>2619</v>
      </c>
      <c r="AM13" s="11">
        <v>732</v>
      </c>
      <c r="AN13" s="11">
        <v>1306</v>
      </c>
      <c r="AO13" s="11">
        <v>407</v>
      </c>
      <c r="AP13" s="11">
        <v>93</v>
      </c>
      <c r="AQ13" s="11">
        <v>72</v>
      </c>
      <c r="AR13" s="32">
        <f t="shared" si="12"/>
        <v>0.49866361206567394</v>
      </c>
      <c r="AS13" s="32">
        <f t="shared" si="13"/>
        <v>0.55601092896174864</v>
      </c>
      <c r="AT13" s="33">
        <f t="shared" si="14"/>
        <v>7.1209800918836136E-2</v>
      </c>
      <c r="AU13" s="33">
        <f t="shared" si="15"/>
        <v>0.1769041769041769</v>
      </c>
      <c r="AV13" s="11">
        <v>1698</v>
      </c>
      <c r="AW13" s="11">
        <v>414</v>
      </c>
      <c r="AX13" s="11">
        <v>116</v>
      </c>
      <c r="AY13" s="11">
        <v>62</v>
      </c>
      <c r="AZ13" s="22">
        <f t="shared" si="16"/>
        <v>6.8315665488810365E-2</v>
      </c>
      <c r="BA13" s="22">
        <f t="shared" si="17"/>
        <v>0.14975845410628019</v>
      </c>
      <c r="BB13" s="6"/>
      <c r="BD13" s="6"/>
      <c r="BE13" s="6"/>
      <c r="BH13" s="6"/>
      <c r="BJ13" s="6"/>
      <c r="BM13" s="6"/>
    </row>
    <row r="14" spans="1:65" s="41" customFormat="1" ht="15">
      <c r="A14" s="41" t="s">
        <v>23</v>
      </c>
      <c r="B14" s="42">
        <f t="shared" si="3"/>
        <v>1363</v>
      </c>
      <c r="C14" s="43">
        <v>1113</v>
      </c>
      <c r="D14" s="43">
        <v>250</v>
      </c>
      <c r="E14" s="42">
        <f t="shared" si="4"/>
        <v>210</v>
      </c>
      <c r="F14" s="43">
        <v>40</v>
      </c>
      <c r="G14" s="43">
        <v>170</v>
      </c>
      <c r="H14" s="41">
        <f t="shared" si="5"/>
        <v>77</v>
      </c>
      <c r="I14" s="43">
        <v>11</v>
      </c>
      <c r="J14" s="43">
        <v>66</v>
      </c>
      <c r="K14" s="42">
        <f t="shared" si="6"/>
        <v>77</v>
      </c>
      <c r="L14" s="43">
        <v>11</v>
      </c>
      <c r="M14" s="43">
        <v>66</v>
      </c>
      <c r="N14" s="44">
        <f t="shared" si="7"/>
        <v>5.6493030080704332E-2</v>
      </c>
      <c r="O14" s="44">
        <f t="shared" si="8"/>
        <v>0.36666666666666664</v>
      </c>
      <c r="P14" s="43">
        <v>1421</v>
      </c>
      <c r="Q14" s="43">
        <v>165</v>
      </c>
      <c r="R14" s="43">
        <v>383</v>
      </c>
      <c r="S14" s="43">
        <v>110</v>
      </c>
      <c r="T14" s="44">
        <f t="shared" si="18"/>
        <v>0.26952850105559467</v>
      </c>
      <c r="U14" s="45">
        <f t="shared" si="19"/>
        <v>0.66666666666666663</v>
      </c>
      <c r="V14" s="43">
        <v>9206</v>
      </c>
      <c r="W14" s="43">
        <v>1721</v>
      </c>
      <c r="X14" s="43">
        <v>904</v>
      </c>
      <c r="Y14" s="43">
        <v>479</v>
      </c>
      <c r="Z14" s="44">
        <f t="shared" si="9"/>
        <v>9.8196828155550725E-2</v>
      </c>
      <c r="AA14" s="44">
        <f t="shared" si="10"/>
        <v>0.27832655432887854</v>
      </c>
      <c r="AB14" s="43">
        <v>4940</v>
      </c>
      <c r="AC14" s="43">
        <v>1117</v>
      </c>
      <c r="AD14" s="43">
        <v>3586</v>
      </c>
      <c r="AE14" s="43">
        <v>850</v>
      </c>
      <c r="AF14" s="43">
        <v>149</v>
      </c>
      <c r="AG14" s="43">
        <v>100</v>
      </c>
      <c r="AH14" s="44">
        <f>AD14/AB14</f>
        <v>0.72591093117408911</v>
      </c>
      <c r="AI14" s="44">
        <f>AE14/AC14</f>
        <v>0.76096687555953446</v>
      </c>
      <c r="AJ14" s="44">
        <f>AF14/AD14</f>
        <v>4.1550474065811492E-2</v>
      </c>
      <c r="AK14" s="44">
        <f t="shared" si="11"/>
        <v>0.11764705882352941</v>
      </c>
      <c r="AL14" s="43">
        <v>3320</v>
      </c>
      <c r="AM14" s="43">
        <v>937</v>
      </c>
      <c r="AN14" s="43">
        <v>2071</v>
      </c>
      <c r="AO14" s="43">
        <v>562</v>
      </c>
      <c r="AP14" s="43">
        <v>102</v>
      </c>
      <c r="AQ14" s="43">
        <v>81</v>
      </c>
      <c r="AR14" s="45">
        <f t="shared" si="12"/>
        <v>0.62379518072289153</v>
      </c>
      <c r="AS14" s="45">
        <f t="shared" si="13"/>
        <v>0.59978655282817506</v>
      </c>
      <c r="AT14" s="46">
        <f t="shared" si="14"/>
        <v>4.9251569290197972E-2</v>
      </c>
      <c r="AU14" s="46">
        <f t="shared" si="15"/>
        <v>0.14412811387900357</v>
      </c>
      <c r="AV14" s="43">
        <v>1674</v>
      </c>
      <c r="AW14" s="43">
        <v>454</v>
      </c>
      <c r="AX14" s="43">
        <v>131</v>
      </c>
      <c r="AY14" s="43">
        <v>61</v>
      </c>
      <c r="AZ14" s="47">
        <f t="shared" si="16"/>
        <v>7.8255675029868577E-2</v>
      </c>
      <c r="BA14" s="47">
        <f t="shared" si="17"/>
        <v>0.1343612334801762</v>
      </c>
      <c r="BB14" s="47"/>
      <c r="BD14" s="47"/>
      <c r="BE14" s="47"/>
      <c r="BH14" s="47"/>
      <c r="BJ14" s="47"/>
      <c r="BM14" s="47"/>
    </row>
    <row r="15" spans="1:65" ht="15">
      <c r="A15" s="5" t="s">
        <v>24</v>
      </c>
      <c r="B15" s="16">
        <f t="shared" si="3"/>
        <v>955</v>
      </c>
      <c r="C15" s="11">
        <v>707</v>
      </c>
      <c r="D15" s="11">
        <v>248</v>
      </c>
      <c r="E15" s="16">
        <f t="shared" si="4"/>
        <v>748</v>
      </c>
      <c r="F15" s="11">
        <v>580</v>
      </c>
      <c r="G15" s="11">
        <v>168</v>
      </c>
      <c r="H15" s="5">
        <f t="shared" si="5"/>
        <v>549</v>
      </c>
      <c r="I15" s="11">
        <v>490</v>
      </c>
      <c r="J15" s="11">
        <v>59</v>
      </c>
      <c r="K15" s="16">
        <f t="shared" si="6"/>
        <v>537</v>
      </c>
      <c r="L15" s="11">
        <v>478</v>
      </c>
      <c r="M15" s="11">
        <v>59</v>
      </c>
      <c r="N15" s="19">
        <f t="shared" si="7"/>
        <v>0.57486910994764395</v>
      </c>
      <c r="O15" s="19">
        <f t="shared" si="8"/>
        <v>0.71791443850267378</v>
      </c>
      <c r="P15" s="11">
        <v>380</v>
      </c>
      <c r="Q15" s="11">
        <v>152</v>
      </c>
      <c r="R15" s="11">
        <v>118</v>
      </c>
      <c r="S15" s="11">
        <v>102</v>
      </c>
      <c r="T15" s="25">
        <f t="shared" si="18"/>
        <v>0.31052631578947371</v>
      </c>
      <c r="U15" s="31">
        <f t="shared" si="19"/>
        <v>0.67105263157894735</v>
      </c>
      <c r="V15" s="11">
        <v>8092</v>
      </c>
      <c r="W15" s="11">
        <v>1582</v>
      </c>
      <c r="X15" s="11">
        <v>1018</v>
      </c>
      <c r="Y15" s="11">
        <v>587</v>
      </c>
      <c r="Z15" s="27">
        <f t="shared" si="9"/>
        <v>0.12580326248146317</v>
      </c>
      <c r="AA15" s="27">
        <f t="shared" si="10"/>
        <v>0.37104930467762326</v>
      </c>
      <c r="AB15" s="11">
        <v>5314</v>
      </c>
      <c r="AC15" s="11">
        <v>1276</v>
      </c>
      <c r="AD15" s="11">
        <v>3698</v>
      </c>
      <c r="AE15" s="11">
        <v>935</v>
      </c>
      <c r="AF15" s="11">
        <v>192</v>
      </c>
      <c r="AG15" s="11">
        <v>151</v>
      </c>
      <c r="AH15" s="34">
        <f t="shared" ref="AH15:AH21" si="20">AD15/AB15</f>
        <v>0.6958976289047798</v>
      </c>
      <c r="AI15" s="34">
        <f t="shared" ref="AI15:AI21" si="21">AE15/AC15</f>
        <v>0.73275862068965514</v>
      </c>
      <c r="AJ15" s="25">
        <f t="shared" ref="AJ15:AJ21" si="22">AF15/AD15</f>
        <v>5.1919956733369389E-2</v>
      </c>
      <c r="AK15" s="25">
        <f t="shared" si="11"/>
        <v>0.16149732620320856</v>
      </c>
      <c r="AL15" s="11">
        <v>2698</v>
      </c>
      <c r="AM15" s="11">
        <v>873</v>
      </c>
      <c r="AN15" s="11">
        <v>1533</v>
      </c>
      <c r="AO15" s="11">
        <v>490</v>
      </c>
      <c r="AP15" s="11">
        <v>110</v>
      </c>
      <c r="AQ15" s="11">
        <v>78</v>
      </c>
      <c r="AR15" s="32">
        <f t="shared" si="12"/>
        <v>0.56819866567828026</v>
      </c>
      <c r="AS15" s="32">
        <f t="shared" si="13"/>
        <v>0.56128293241695304</v>
      </c>
      <c r="AT15" s="33">
        <f t="shared" si="14"/>
        <v>7.175472928897586E-2</v>
      </c>
      <c r="AU15" s="33">
        <f t="shared" si="15"/>
        <v>0.15918367346938775</v>
      </c>
      <c r="AV15" s="11">
        <v>1911</v>
      </c>
      <c r="AW15" s="11">
        <v>448</v>
      </c>
      <c r="AX15" s="11">
        <v>153</v>
      </c>
      <c r="AY15" s="11">
        <v>67</v>
      </c>
      <c r="AZ15" s="22">
        <f t="shared" si="16"/>
        <v>8.0062794348508631E-2</v>
      </c>
      <c r="BA15" s="22">
        <f t="shared" si="17"/>
        <v>0.14955357142857142</v>
      </c>
      <c r="BB15" s="6"/>
      <c r="BD15" s="6"/>
      <c r="BE15" s="6"/>
      <c r="BH15" s="6"/>
      <c r="BJ15" s="6"/>
      <c r="BM15" s="6"/>
    </row>
    <row r="16" spans="1:65" ht="15">
      <c r="A16" s="5" t="s">
        <v>25</v>
      </c>
      <c r="B16" s="16">
        <f t="shared" si="3"/>
        <v>812</v>
      </c>
      <c r="C16" s="11">
        <v>553</v>
      </c>
      <c r="D16" s="11">
        <v>259</v>
      </c>
      <c r="E16" s="16">
        <f t="shared" si="4"/>
        <v>510</v>
      </c>
      <c r="F16" s="11">
        <v>349</v>
      </c>
      <c r="G16" s="11">
        <v>161</v>
      </c>
      <c r="H16" s="5">
        <f t="shared" si="5"/>
        <v>281</v>
      </c>
      <c r="I16" s="11">
        <v>218</v>
      </c>
      <c r="J16" s="11">
        <v>63</v>
      </c>
      <c r="K16" s="16">
        <f t="shared" si="6"/>
        <v>273</v>
      </c>
      <c r="L16" s="11">
        <v>210</v>
      </c>
      <c r="M16" s="11">
        <v>63</v>
      </c>
      <c r="N16" s="19">
        <f t="shared" si="7"/>
        <v>0.3460591133004926</v>
      </c>
      <c r="O16" s="19">
        <f t="shared" si="8"/>
        <v>0.53529411764705881</v>
      </c>
      <c r="P16" s="11">
        <v>421</v>
      </c>
      <c r="Q16" s="11">
        <v>183</v>
      </c>
      <c r="R16" s="11">
        <v>109</v>
      </c>
      <c r="S16" s="11">
        <v>101</v>
      </c>
      <c r="T16" s="25">
        <f t="shared" si="18"/>
        <v>0.25890736342042753</v>
      </c>
      <c r="U16" s="31">
        <f t="shared" si="19"/>
        <v>0.55191256830601088</v>
      </c>
      <c r="V16" s="11">
        <v>5345</v>
      </c>
      <c r="W16" s="11">
        <v>1341</v>
      </c>
      <c r="X16" s="11">
        <v>578</v>
      </c>
      <c r="Y16" s="11">
        <v>367</v>
      </c>
      <c r="Z16" s="27">
        <f t="shared" si="9"/>
        <v>0.10813844714686623</v>
      </c>
      <c r="AA16" s="27">
        <f t="shared" si="10"/>
        <v>0.27367636092468306</v>
      </c>
      <c r="AB16" s="11">
        <v>2987</v>
      </c>
      <c r="AC16" s="11">
        <v>780</v>
      </c>
      <c r="AD16" s="11">
        <v>2055</v>
      </c>
      <c r="AE16" s="11">
        <v>515</v>
      </c>
      <c r="AF16" s="11">
        <v>84</v>
      </c>
      <c r="AG16" s="11">
        <v>62</v>
      </c>
      <c r="AH16" s="34">
        <f t="shared" si="20"/>
        <v>0.68798125209240035</v>
      </c>
      <c r="AI16" s="34">
        <f t="shared" si="21"/>
        <v>0.66025641025641024</v>
      </c>
      <c r="AJ16" s="25">
        <f t="shared" si="22"/>
        <v>4.0875912408759124E-2</v>
      </c>
      <c r="AK16" s="25">
        <f t="shared" si="11"/>
        <v>0.12038834951456311</v>
      </c>
      <c r="AL16" s="11">
        <v>2051</v>
      </c>
      <c r="AM16" s="11">
        <v>703</v>
      </c>
      <c r="AN16" s="11">
        <v>1239</v>
      </c>
      <c r="AO16" s="11">
        <v>351</v>
      </c>
      <c r="AP16" s="11">
        <v>63</v>
      </c>
      <c r="AQ16" s="11">
        <v>50</v>
      </c>
      <c r="AR16" s="32">
        <f t="shared" si="12"/>
        <v>0.60409556313993173</v>
      </c>
      <c r="AS16" s="32">
        <f t="shared" si="13"/>
        <v>0.49928876244665721</v>
      </c>
      <c r="AT16" s="33">
        <f t="shared" si="14"/>
        <v>5.0847457627118647E-2</v>
      </c>
      <c r="AU16" s="33">
        <f t="shared" si="15"/>
        <v>0.14245014245014245</v>
      </c>
      <c r="AV16" s="11">
        <v>1538</v>
      </c>
      <c r="AW16" s="11">
        <v>340</v>
      </c>
      <c r="AX16" s="11">
        <v>107</v>
      </c>
      <c r="AY16" s="11">
        <v>43</v>
      </c>
      <c r="AZ16" s="22">
        <f t="shared" si="16"/>
        <v>6.9570871261378411E-2</v>
      </c>
      <c r="BA16" s="22">
        <f t="shared" si="17"/>
        <v>0.12647058823529411</v>
      </c>
      <c r="BB16" s="6"/>
      <c r="BD16" s="6"/>
      <c r="BE16" s="6"/>
      <c r="BH16" s="6"/>
      <c r="BJ16" s="6"/>
      <c r="BM16" s="6"/>
    </row>
    <row r="17" spans="1:65" ht="15">
      <c r="A17" s="5" t="s">
        <v>26</v>
      </c>
      <c r="B17" s="16">
        <f t="shared" si="3"/>
        <v>221</v>
      </c>
      <c r="C17" s="11">
        <v>35</v>
      </c>
      <c r="D17" s="11">
        <v>186</v>
      </c>
      <c r="E17" s="16">
        <f t="shared" si="4"/>
        <v>155</v>
      </c>
      <c r="F17" s="11">
        <v>33</v>
      </c>
      <c r="G17" s="11">
        <v>122</v>
      </c>
      <c r="H17" s="5">
        <f t="shared" si="5"/>
        <v>63</v>
      </c>
      <c r="I17" s="11">
        <v>10</v>
      </c>
      <c r="J17" s="11">
        <v>53</v>
      </c>
      <c r="K17" s="16">
        <f t="shared" si="6"/>
        <v>63</v>
      </c>
      <c r="L17" s="11">
        <v>10</v>
      </c>
      <c r="M17" s="11">
        <v>53</v>
      </c>
      <c r="N17" s="19">
        <f t="shared" si="7"/>
        <v>0.28506787330316741</v>
      </c>
      <c r="O17" s="19">
        <f t="shared" si="8"/>
        <v>0.40645161290322579</v>
      </c>
      <c r="P17" s="11">
        <v>305</v>
      </c>
      <c r="Q17" s="11">
        <v>116</v>
      </c>
      <c r="R17" s="11">
        <v>79</v>
      </c>
      <c r="S17" s="11">
        <v>68</v>
      </c>
      <c r="T17" s="25">
        <f t="shared" si="18"/>
        <v>0.25901639344262295</v>
      </c>
      <c r="U17" s="31">
        <f t="shared" si="19"/>
        <v>0.58620689655172409</v>
      </c>
      <c r="V17" s="11">
        <v>4226</v>
      </c>
      <c r="W17" s="11">
        <v>1025</v>
      </c>
      <c r="X17" s="11">
        <v>328</v>
      </c>
      <c r="Y17" s="11">
        <v>204</v>
      </c>
      <c r="Z17" s="27">
        <f t="shared" si="9"/>
        <v>7.7614765735920493E-2</v>
      </c>
      <c r="AA17" s="27">
        <f t="shared" si="10"/>
        <v>0.19902439024390245</v>
      </c>
      <c r="AB17" s="11">
        <v>2210</v>
      </c>
      <c r="AC17" s="11">
        <v>598</v>
      </c>
      <c r="AD17" s="11">
        <v>1369</v>
      </c>
      <c r="AE17" s="11">
        <v>362</v>
      </c>
      <c r="AF17" s="11">
        <v>57</v>
      </c>
      <c r="AG17" s="11">
        <v>42</v>
      </c>
      <c r="AH17" s="34">
        <f t="shared" si="20"/>
        <v>0.61945701357466065</v>
      </c>
      <c r="AI17" s="34">
        <f t="shared" si="21"/>
        <v>0.60535117056856191</v>
      </c>
      <c r="AJ17" s="25">
        <f t="shared" si="22"/>
        <v>4.1636230825420013E-2</v>
      </c>
      <c r="AK17" s="25">
        <f t="shared" si="11"/>
        <v>0.11602209944751381</v>
      </c>
      <c r="AL17" s="11">
        <v>1404</v>
      </c>
      <c r="AM17" s="11">
        <v>512</v>
      </c>
      <c r="AN17" s="11">
        <v>723</v>
      </c>
      <c r="AO17" s="11">
        <v>251</v>
      </c>
      <c r="AP17" s="11">
        <v>43</v>
      </c>
      <c r="AQ17" s="11">
        <v>39</v>
      </c>
      <c r="AR17" s="32">
        <f t="shared" si="12"/>
        <v>0.5149572649572649</v>
      </c>
      <c r="AS17" s="32">
        <f t="shared" si="13"/>
        <v>0.490234375</v>
      </c>
      <c r="AT17" s="33">
        <f t="shared" si="14"/>
        <v>5.9474412171507604E-2</v>
      </c>
      <c r="AU17" s="33">
        <f t="shared" si="15"/>
        <v>0.15537848605577689</v>
      </c>
      <c r="AV17" s="11">
        <v>1339</v>
      </c>
      <c r="AW17" s="11">
        <v>306</v>
      </c>
      <c r="AX17" s="11">
        <v>128</v>
      </c>
      <c r="AY17" s="11">
        <v>40</v>
      </c>
      <c r="AZ17" s="22">
        <f t="shared" si="16"/>
        <v>9.5593726661687833E-2</v>
      </c>
      <c r="BA17" s="22">
        <f t="shared" si="17"/>
        <v>0.13071895424836602</v>
      </c>
      <c r="BB17" s="6"/>
      <c r="BD17" s="6"/>
      <c r="BE17" s="6"/>
      <c r="BH17" s="6"/>
      <c r="BJ17" s="6"/>
      <c r="BM17" s="6"/>
    </row>
    <row r="18" spans="1:65" ht="15">
      <c r="A18" s="5" t="s">
        <v>27</v>
      </c>
      <c r="B18" s="16">
        <f t="shared" si="3"/>
        <v>786</v>
      </c>
      <c r="C18" s="11">
        <v>617</v>
      </c>
      <c r="D18" s="11">
        <v>169</v>
      </c>
      <c r="E18" s="16">
        <f t="shared" si="4"/>
        <v>483</v>
      </c>
      <c r="F18" s="11">
        <v>356</v>
      </c>
      <c r="G18" s="11">
        <v>127</v>
      </c>
      <c r="H18" s="5">
        <f t="shared" si="5"/>
        <v>267</v>
      </c>
      <c r="I18" s="11">
        <v>213</v>
      </c>
      <c r="J18" s="11">
        <v>54</v>
      </c>
      <c r="K18" s="16">
        <f t="shared" si="6"/>
        <v>267</v>
      </c>
      <c r="L18" s="11">
        <v>213</v>
      </c>
      <c r="M18" s="11">
        <v>54</v>
      </c>
      <c r="N18" s="19">
        <f t="shared" si="7"/>
        <v>0.33969465648854963</v>
      </c>
      <c r="O18" s="19">
        <f t="shared" si="8"/>
        <v>0.55279503105590067</v>
      </c>
      <c r="P18" s="11">
        <v>324</v>
      </c>
      <c r="Q18" s="11">
        <v>129</v>
      </c>
      <c r="R18" s="11">
        <v>91</v>
      </c>
      <c r="S18" s="11">
        <v>84</v>
      </c>
      <c r="T18" s="25">
        <f t="shared" si="18"/>
        <v>0.28086419753086422</v>
      </c>
      <c r="U18" s="31">
        <f t="shared" si="19"/>
        <v>0.65116279069767447</v>
      </c>
      <c r="V18" s="11">
        <v>3345</v>
      </c>
      <c r="W18" s="11">
        <v>877</v>
      </c>
      <c r="X18" s="11">
        <v>211</v>
      </c>
      <c r="Y18" s="11">
        <v>146</v>
      </c>
      <c r="Z18" s="27">
        <f t="shared" si="9"/>
        <v>6.307922272047832E-2</v>
      </c>
      <c r="AA18" s="27">
        <f t="shared" si="10"/>
        <v>0.16647662485746864</v>
      </c>
      <c r="AB18" s="11">
        <v>2840</v>
      </c>
      <c r="AC18" s="11">
        <v>732</v>
      </c>
      <c r="AD18" s="11">
        <v>1881</v>
      </c>
      <c r="AE18" s="11">
        <v>447</v>
      </c>
      <c r="AF18" s="11">
        <v>83</v>
      </c>
      <c r="AG18" s="11">
        <v>59</v>
      </c>
      <c r="AH18" s="34">
        <f t="shared" si="20"/>
        <v>0.66232394366197178</v>
      </c>
      <c r="AI18" s="34">
        <f t="shared" si="21"/>
        <v>0.61065573770491799</v>
      </c>
      <c r="AJ18" s="25">
        <f t="shared" si="22"/>
        <v>4.4125465178096755E-2</v>
      </c>
      <c r="AK18" s="25">
        <f t="shared" si="11"/>
        <v>0.1319910514541387</v>
      </c>
      <c r="AL18" s="11">
        <v>1345</v>
      </c>
      <c r="AM18" s="11">
        <v>487</v>
      </c>
      <c r="AN18" s="11">
        <v>756</v>
      </c>
      <c r="AO18" s="11">
        <v>229</v>
      </c>
      <c r="AP18" s="11">
        <v>33</v>
      </c>
      <c r="AQ18" s="11">
        <v>28</v>
      </c>
      <c r="AR18" s="32">
        <f t="shared" si="12"/>
        <v>0.56208178438661704</v>
      </c>
      <c r="AS18" s="32">
        <f t="shared" si="13"/>
        <v>0.47022587268993837</v>
      </c>
      <c r="AT18" s="33">
        <f t="shared" si="14"/>
        <v>4.3650793650793648E-2</v>
      </c>
      <c r="AU18" s="33">
        <f t="shared" si="15"/>
        <v>0.1222707423580786</v>
      </c>
      <c r="AV18" s="11">
        <v>1331</v>
      </c>
      <c r="AW18" s="11">
        <v>343</v>
      </c>
      <c r="AX18" s="11">
        <v>68</v>
      </c>
      <c r="AY18" s="11">
        <v>35</v>
      </c>
      <c r="AZ18" s="22">
        <f t="shared" si="16"/>
        <v>5.1089406461307288E-2</v>
      </c>
      <c r="BA18" s="22">
        <f t="shared" si="17"/>
        <v>0.10204081632653061</v>
      </c>
      <c r="BB18" s="6"/>
      <c r="BD18" s="6"/>
      <c r="BE18" s="6"/>
      <c r="BH18" s="6"/>
      <c r="BJ18" s="6"/>
      <c r="BM18" s="6"/>
    </row>
    <row r="19" spans="1:65" ht="15">
      <c r="A19" s="5" t="s">
        <v>28</v>
      </c>
      <c r="B19" s="16">
        <f t="shared" si="3"/>
        <v>1064</v>
      </c>
      <c r="C19" s="11">
        <v>861</v>
      </c>
      <c r="D19" s="11">
        <v>203</v>
      </c>
      <c r="E19" s="16">
        <f t="shared" si="4"/>
        <v>721</v>
      </c>
      <c r="F19" s="11">
        <v>565</v>
      </c>
      <c r="G19" s="11">
        <v>156</v>
      </c>
      <c r="H19" s="5">
        <f t="shared" si="5"/>
        <v>554</v>
      </c>
      <c r="I19" s="11">
        <v>481</v>
      </c>
      <c r="J19" s="11">
        <v>73</v>
      </c>
      <c r="K19" s="16">
        <f t="shared" si="6"/>
        <v>552</v>
      </c>
      <c r="L19" s="11">
        <v>481</v>
      </c>
      <c r="M19" s="11">
        <v>71</v>
      </c>
      <c r="N19" s="19">
        <f t="shared" si="7"/>
        <v>0.52067669172932329</v>
      </c>
      <c r="O19" s="19">
        <f t="shared" si="8"/>
        <v>0.76560332871012482</v>
      </c>
      <c r="P19" s="11">
        <v>379</v>
      </c>
      <c r="Q19" s="11">
        <v>197</v>
      </c>
      <c r="R19" s="11">
        <v>122</v>
      </c>
      <c r="S19" s="11">
        <v>106</v>
      </c>
      <c r="T19" s="25">
        <f t="shared" si="18"/>
        <v>0.32189973614775724</v>
      </c>
      <c r="U19" s="31">
        <f t="shared" si="19"/>
        <v>0.53807106598984766</v>
      </c>
      <c r="V19" s="11">
        <v>7932</v>
      </c>
      <c r="W19" s="11">
        <v>1533</v>
      </c>
      <c r="X19" s="11">
        <v>768</v>
      </c>
      <c r="Y19" s="11">
        <v>496</v>
      </c>
      <c r="Z19" s="27">
        <f t="shared" si="9"/>
        <v>9.682299546142209E-2</v>
      </c>
      <c r="AA19" s="27">
        <f t="shared" si="10"/>
        <v>0.32354859752120024</v>
      </c>
      <c r="AB19" s="11">
        <v>4320</v>
      </c>
      <c r="AC19" s="11">
        <v>902</v>
      </c>
      <c r="AD19" s="11">
        <v>2851</v>
      </c>
      <c r="AE19" s="11">
        <v>629</v>
      </c>
      <c r="AF19" s="11">
        <v>145</v>
      </c>
      <c r="AG19" s="11">
        <v>106</v>
      </c>
      <c r="AH19" s="34">
        <f t="shared" si="20"/>
        <v>0.65995370370370365</v>
      </c>
      <c r="AI19" s="34">
        <f t="shared" si="21"/>
        <v>0.69733924611973397</v>
      </c>
      <c r="AJ19" s="25">
        <f t="shared" si="22"/>
        <v>5.0859347597334272E-2</v>
      </c>
      <c r="AK19" s="25">
        <f t="shared" si="11"/>
        <v>0.16852146263910969</v>
      </c>
      <c r="AL19" s="11">
        <v>1902</v>
      </c>
      <c r="AM19" s="11">
        <v>618</v>
      </c>
      <c r="AN19" s="11">
        <v>1150</v>
      </c>
      <c r="AO19" s="11">
        <v>320</v>
      </c>
      <c r="AP19" s="11">
        <v>65</v>
      </c>
      <c r="AQ19" s="11">
        <v>51</v>
      </c>
      <c r="AR19" s="32">
        <f t="shared" si="12"/>
        <v>0.60462670872765512</v>
      </c>
      <c r="AS19" s="32">
        <f t="shared" si="13"/>
        <v>0.51779935275080902</v>
      </c>
      <c r="AT19" s="33">
        <f t="shared" si="14"/>
        <v>5.6521739130434782E-2</v>
      </c>
      <c r="AU19" s="33">
        <f t="shared" si="15"/>
        <v>0.15937499999999999</v>
      </c>
      <c r="AV19" s="11">
        <v>1535</v>
      </c>
      <c r="AW19" s="11">
        <v>376</v>
      </c>
      <c r="AX19" s="11">
        <v>120</v>
      </c>
      <c r="AY19" s="11">
        <v>60</v>
      </c>
      <c r="AZ19" s="22">
        <f t="shared" si="16"/>
        <v>7.8175895765472306E-2</v>
      </c>
      <c r="BA19" s="22">
        <f t="shared" si="17"/>
        <v>0.15957446808510639</v>
      </c>
      <c r="BB19" s="6"/>
      <c r="BD19" s="6"/>
      <c r="BE19" s="6"/>
      <c r="BH19" s="6"/>
      <c r="BJ19" s="6"/>
      <c r="BM19" s="6"/>
    </row>
    <row r="20" spans="1:65" ht="15">
      <c r="A20" s="5" t="s">
        <v>29</v>
      </c>
      <c r="B20" s="16">
        <f t="shared" si="3"/>
        <v>1034</v>
      </c>
      <c r="C20" s="11">
        <v>820</v>
      </c>
      <c r="D20" s="11">
        <v>214</v>
      </c>
      <c r="E20" s="16">
        <f t="shared" si="4"/>
        <v>597</v>
      </c>
      <c r="F20" s="11">
        <v>448</v>
      </c>
      <c r="G20" s="11">
        <v>149</v>
      </c>
      <c r="H20" s="5">
        <f t="shared" si="5"/>
        <v>416</v>
      </c>
      <c r="I20" s="11">
        <v>354</v>
      </c>
      <c r="J20" s="11">
        <v>62</v>
      </c>
      <c r="K20" s="16">
        <f t="shared" si="6"/>
        <v>415</v>
      </c>
      <c r="L20" s="11">
        <v>354</v>
      </c>
      <c r="M20" s="11">
        <v>61</v>
      </c>
      <c r="N20" s="19">
        <f t="shared" si="7"/>
        <v>0.40232108317214699</v>
      </c>
      <c r="O20" s="19">
        <f t="shared" si="8"/>
        <v>0.69514237855946404</v>
      </c>
      <c r="P20" s="11">
        <v>429</v>
      </c>
      <c r="Q20" s="11">
        <v>147</v>
      </c>
      <c r="R20" s="11">
        <v>178</v>
      </c>
      <c r="S20" s="11">
        <v>87</v>
      </c>
      <c r="T20" s="25">
        <f t="shared" si="18"/>
        <v>0.41491841491841491</v>
      </c>
      <c r="U20" s="31">
        <f t="shared" si="19"/>
        <v>0.59183673469387754</v>
      </c>
      <c r="V20" s="11">
        <v>3959</v>
      </c>
      <c r="W20" s="11">
        <v>1023</v>
      </c>
      <c r="X20" s="11">
        <v>327</v>
      </c>
      <c r="Y20" s="11">
        <v>237</v>
      </c>
      <c r="Z20" s="27">
        <f t="shared" si="9"/>
        <v>8.2596615306895688E-2</v>
      </c>
      <c r="AA20" s="27">
        <f t="shared" si="10"/>
        <v>0.2316715542521994</v>
      </c>
      <c r="AB20" s="11">
        <v>3183</v>
      </c>
      <c r="AC20" s="11">
        <v>816</v>
      </c>
      <c r="AD20" s="11">
        <v>1974</v>
      </c>
      <c r="AE20" s="11">
        <v>467</v>
      </c>
      <c r="AF20" s="11">
        <v>80</v>
      </c>
      <c r="AG20" s="11">
        <v>57</v>
      </c>
      <c r="AH20" s="34">
        <f t="shared" si="20"/>
        <v>0.62016965127238455</v>
      </c>
      <c r="AI20" s="34">
        <f t="shared" si="21"/>
        <v>0.57230392156862742</v>
      </c>
      <c r="AJ20" s="25">
        <f t="shared" si="22"/>
        <v>4.0526849037487336E-2</v>
      </c>
      <c r="AK20" s="25">
        <f t="shared" si="11"/>
        <v>0.12205567451820129</v>
      </c>
      <c r="AL20" s="11">
        <v>1878</v>
      </c>
      <c r="AM20" s="11">
        <v>592</v>
      </c>
      <c r="AN20" s="11">
        <v>1071</v>
      </c>
      <c r="AO20" s="11">
        <v>307</v>
      </c>
      <c r="AP20" s="11">
        <v>65</v>
      </c>
      <c r="AQ20" s="11">
        <v>55</v>
      </c>
      <c r="AR20" s="32">
        <f t="shared" si="12"/>
        <v>0.57028753993610226</v>
      </c>
      <c r="AS20" s="32">
        <f t="shared" si="13"/>
        <v>0.51858108108108103</v>
      </c>
      <c r="AT20" s="33">
        <f t="shared" si="14"/>
        <v>6.069094304388422E-2</v>
      </c>
      <c r="AU20" s="33">
        <f t="shared" si="15"/>
        <v>0.17915309446254071</v>
      </c>
      <c r="AV20" s="11">
        <v>1460</v>
      </c>
      <c r="AW20" s="11">
        <v>397</v>
      </c>
      <c r="AX20" s="11">
        <v>104</v>
      </c>
      <c r="AY20" s="11">
        <v>51</v>
      </c>
      <c r="AZ20" s="22">
        <f t="shared" si="16"/>
        <v>7.1232876712328766E-2</v>
      </c>
      <c r="BA20" s="22">
        <f t="shared" si="17"/>
        <v>0.12846347607052896</v>
      </c>
      <c r="BB20" s="6"/>
      <c r="BD20" s="6"/>
      <c r="BE20" s="6"/>
      <c r="BH20" s="6"/>
      <c r="BJ20" s="6"/>
      <c r="BM20" s="6"/>
    </row>
    <row r="21" spans="1:65" ht="15">
      <c r="A21" s="5" t="s">
        <v>33</v>
      </c>
      <c r="B21" s="16">
        <f t="shared" si="3"/>
        <v>700</v>
      </c>
      <c r="C21" s="11">
        <v>498</v>
      </c>
      <c r="D21" s="11">
        <v>202</v>
      </c>
      <c r="E21" s="16">
        <f t="shared" si="4"/>
        <v>439</v>
      </c>
      <c r="F21" s="11">
        <v>289</v>
      </c>
      <c r="G21" s="11">
        <v>150</v>
      </c>
      <c r="H21" s="5">
        <f t="shared" si="5"/>
        <v>233</v>
      </c>
      <c r="I21" s="11">
        <v>167</v>
      </c>
      <c r="J21" s="11">
        <v>66</v>
      </c>
      <c r="K21" s="16">
        <f t="shared" si="6"/>
        <v>221</v>
      </c>
      <c r="L21" s="11">
        <v>156</v>
      </c>
      <c r="M21" s="11">
        <v>65</v>
      </c>
      <c r="N21" s="19">
        <f t="shared" si="7"/>
        <v>0.33285714285714285</v>
      </c>
      <c r="O21" s="19">
        <f t="shared" si="8"/>
        <v>0.50341685649202739</v>
      </c>
      <c r="P21" s="11">
        <v>372</v>
      </c>
      <c r="Q21" s="11">
        <v>139</v>
      </c>
      <c r="R21" s="11">
        <v>98</v>
      </c>
      <c r="S21" s="11">
        <v>80</v>
      </c>
      <c r="T21" s="25">
        <f t="shared" si="18"/>
        <v>0.26344086021505375</v>
      </c>
      <c r="U21" s="31">
        <f t="shared" si="19"/>
        <v>0.57553956834532372</v>
      </c>
      <c r="V21" s="11">
        <v>3711</v>
      </c>
      <c r="W21" s="11">
        <v>998</v>
      </c>
      <c r="X21" s="11">
        <v>294</v>
      </c>
      <c r="Y21" s="11">
        <v>202</v>
      </c>
      <c r="Z21" s="27">
        <f t="shared" si="9"/>
        <v>7.9223928860145509E-2</v>
      </c>
      <c r="AA21" s="27">
        <f t="shared" si="10"/>
        <v>0.20240480961923848</v>
      </c>
      <c r="AB21" s="11">
        <v>3914</v>
      </c>
      <c r="AC21" s="11">
        <v>1029</v>
      </c>
      <c r="AD21" s="11">
        <v>2259</v>
      </c>
      <c r="AE21" s="11">
        <v>516</v>
      </c>
      <c r="AF21" s="11">
        <v>121</v>
      </c>
      <c r="AG21" s="11">
        <v>85</v>
      </c>
      <c r="AH21" s="34">
        <f t="shared" si="20"/>
        <v>0.5771589167092489</v>
      </c>
      <c r="AI21" s="34">
        <f t="shared" si="21"/>
        <v>0.50145772594752192</v>
      </c>
      <c r="AJ21" s="25">
        <f t="shared" si="22"/>
        <v>5.3563523683045594E-2</v>
      </c>
      <c r="AK21" s="25">
        <f t="shared" si="11"/>
        <v>0.16472868217054262</v>
      </c>
      <c r="AL21" s="11">
        <v>851</v>
      </c>
      <c r="AM21" s="11">
        <v>270</v>
      </c>
      <c r="AN21" s="11">
        <v>506</v>
      </c>
      <c r="AO21" s="11">
        <v>141</v>
      </c>
      <c r="AP21" s="11">
        <v>40</v>
      </c>
      <c r="AQ21" s="11">
        <v>30</v>
      </c>
      <c r="AR21" s="32">
        <f t="shared" si="12"/>
        <v>0.59459459459459463</v>
      </c>
      <c r="AS21" s="32">
        <f t="shared" si="13"/>
        <v>0.52222222222222225</v>
      </c>
      <c r="AT21" s="33">
        <f t="shared" si="14"/>
        <v>7.9051383399209488E-2</v>
      </c>
      <c r="AU21" s="33">
        <f t="shared" si="15"/>
        <v>0.21276595744680851</v>
      </c>
      <c r="AV21" s="11">
        <v>1978</v>
      </c>
      <c r="AW21" s="11">
        <v>496</v>
      </c>
      <c r="AX21" s="11">
        <v>97</v>
      </c>
      <c r="AY21" s="11">
        <v>44</v>
      </c>
      <c r="AZ21" s="22">
        <f t="shared" si="16"/>
        <v>4.9039433771486347E-2</v>
      </c>
      <c r="BA21" s="22">
        <f t="shared" si="17"/>
        <v>8.8709677419354843E-2</v>
      </c>
      <c r="BB21" s="6"/>
      <c r="BD21" s="6"/>
      <c r="BE21" s="6"/>
      <c r="BH21" s="6"/>
      <c r="BJ21" s="6"/>
      <c r="BM21" s="6"/>
    </row>
    <row r="22" spans="1:65" ht="15">
      <c r="B22" s="6"/>
      <c r="C22" s="6"/>
      <c r="D22" s="6"/>
      <c r="E22" s="6"/>
      <c r="F22" s="6"/>
      <c r="G22" s="11"/>
      <c r="H22" s="11"/>
      <c r="I22" s="11"/>
      <c r="J22" s="11"/>
      <c r="K22" s="6"/>
      <c r="L22" s="6"/>
      <c r="M22" s="6"/>
      <c r="N22" s="6"/>
      <c r="O22" s="6"/>
      <c r="AR22" s="15"/>
      <c r="AS22" s="15"/>
      <c r="AT22" s="33"/>
      <c r="AU22" s="9"/>
      <c r="AV22" s="6"/>
      <c r="AW22" s="6"/>
      <c r="AY22" s="6"/>
      <c r="AZ22" s="6"/>
      <c r="BB22" s="6"/>
      <c r="BC22" s="6"/>
      <c r="BD22" s="6"/>
      <c r="BE22" s="6"/>
      <c r="BH22" s="6"/>
      <c r="BJ22" s="6"/>
      <c r="BM22" s="6"/>
    </row>
    <row r="23" spans="1:65" ht="15">
      <c r="B23" s="6"/>
      <c r="C23" s="6"/>
      <c r="D23" s="6"/>
      <c r="E23" s="6"/>
      <c r="F23" s="6"/>
      <c r="G23" s="11"/>
      <c r="H23" s="11"/>
      <c r="I23" s="11"/>
      <c r="J23" s="11"/>
      <c r="K23" s="6"/>
      <c r="L23" s="6"/>
      <c r="M23" s="6"/>
      <c r="N23" s="6"/>
      <c r="O23" s="6"/>
      <c r="AV23" s="11"/>
      <c r="AW23" s="11"/>
      <c r="AX23" s="11"/>
      <c r="AY23" s="11"/>
      <c r="AZ23" s="6"/>
      <c r="BA23" s="6"/>
      <c r="BB23" s="6"/>
      <c r="BC23" s="6"/>
      <c r="BD23" s="6"/>
      <c r="BE23" s="6"/>
      <c r="BH23" s="6"/>
      <c r="BJ23" s="6"/>
      <c r="BM23" s="6"/>
    </row>
    <row r="24" spans="1:65" ht="15">
      <c r="B24" s="6"/>
      <c r="C24" s="6"/>
      <c r="D24" s="6"/>
      <c r="E24" s="6"/>
      <c r="F24" s="6"/>
      <c r="G24" s="11"/>
      <c r="H24" s="11"/>
      <c r="I24" s="11"/>
      <c r="J24" s="11"/>
      <c r="K24" s="6"/>
      <c r="L24" s="6"/>
      <c r="M24" s="6"/>
      <c r="N24" s="6"/>
      <c r="O24" s="6"/>
      <c r="AV24" s="11"/>
      <c r="AW24" s="11"/>
      <c r="AX24" s="11"/>
      <c r="AY24" s="11"/>
      <c r="AZ24" s="6"/>
      <c r="BA24" s="6"/>
      <c r="BB24" s="6"/>
      <c r="BC24" s="6"/>
      <c r="BD24" s="6"/>
      <c r="BE24" s="6"/>
      <c r="BH24" s="6"/>
      <c r="BJ24" s="6"/>
      <c r="BM24" s="6"/>
    </row>
    <row r="25" spans="1:65" ht="15">
      <c r="B25" s="6"/>
      <c r="C25" s="6"/>
      <c r="D25" s="6"/>
      <c r="E25" s="6"/>
      <c r="F25" s="6"/>
      <c r="G25" s="11"/>
      <c r="H25" s="11"/>
      <c r="I25" s="11"/>
      <c r="J25" s="11"/>
      <c r="K25" s="6"/>
      <c r="L25" s="6"/>
      <c r="M25" s="6"/>
      <c r="N25" s="6"/>
      <c r="O25" s="6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V25" s="11"/>
      <c r="AW25" s="11"/>
      <c r="AX25" s="11"/>
      <c r="AY25" s="11"/>
      <c r="AZ25" s="6"/>
      <c r="BA25" s="6"/>
      <c r="BB25" s="6"/>
      <c r="BC25" s="6"/>
      <c r="BD25" s="6"/>
      <c r="BE25" s="6"/>
      <c r="BH25" s="6"/>
      <c r="BJ25" s="6"/>
      <c r="BM25" s="6"/>
    </row>
    <row r="26" spans="1:65" ht="15">
      <c r="B26" s="6"/>
      <c r="C26" s="6"/>
      <c r="D26" s="6"/>
      <c r="E26" s="6"/>
      <c r="F26" s="11"/>
      <c r="G26" s="11"/>
      <c r="H26" s="11"/>
      <c r="I26" s="11"/>
      <c r="J26" s="11"/>
      <c r="K26" s="6"/>
      <c r="L26" s="6"/>
      <c r="M26" s="6"/>
      <c r="N26" s="6"/>
      <c r="O26" s="6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23"/>
      <c r="AV26" s="11"/>
      <c r="AW26" s="11"/>
      <c r="AX26" s="11"/>
      <c r="AY26" s="11"/>
      <c r="AZ26" s="6"/>
      <c r="BA26" s="6"/>
      <c r="BB26" s="6"/>
      <c r="BC26" s="6"/>
      <c r="BD26" s="6"/>
      <c r="BE26" s="6"/>
      <c r="BH26" s="6"/>
      <c r="BJ26" s="6"/>
      <c r="BM26" s="6"/>
    </row>
    <row r="27" spans="1:65" ht="15">
      <c r="B27" s="6"/>
      <c r="C27" s="6"/>
      <c r="D27" s="6"/>
      <c r="E27" s="6"/>
      <c r="F27" s="11"/>
      <c r="G27" s="11"/>
      <c r="H27" s="11"/>
      <c r="I27" s="11"/>
      <c r="J27" s="11"/>
      <c r="K27" s="6"/>
      <c r="L27" s="6"/>
      <c r="M27" s="6"/>
      <c r="N27" s="6"/>
      <c r="O27" s="6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23"/>
      <c r="AV27" s="11"/>
      <c r="AW27" s="11"/>
      <c r="AX27" s="11"/>
      <c r="AY27" s="11"/>
      <c r="AZ27" s="6"/>
      <c r="BA27" s="6"/>
      <c r="BB27" s="6"/>
      <c r="BC27" s="6"/>
      <c r="BD27" s="6"/>
      <c r="BE27" s="6"/>
      <c r="BH27" s="6"/>
      <c r="BJ27" s="6"/>
      <c r="BM27" s="6"/>
    </row>
    <row r="28" spans="1:65" ht="15">
      <c r="B28" s="6"/>
      <c r="C28" s="6"/>
      <c r="D28" s="6"/>
      <c r="E28" s="6"/>
      <c r="F28" s="11"/>
      <c r="G28" s="11"/>
      <c r="H28" s="11"/>
      <c r="I28" s="11"/>
      <c r="J28" s="11"/>
      <c r="K28" s="6"/>
      <c r="L28" s="6"/>
      <c r="M28" s="6"/>
      <c r="N28" s="6"/>
      <c r="O28" s="6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23"/>
      <c r="AV28" s="11"/>
      <c r="AW28" s="11"/>
      <c r="AX28" s="11"/>
      <c r="AY28" s="11"/>
      <c r="AZ28" s="6"/>
      <c r="BA28" s="6"/>
      <c r="BB28" s="6"/>
      <c r="BC28" s="6"/>
      <c r="BD28" s="6"/>
      <c r="BE28" s="6"/>
      <c r="BH28" s="6"/>
      <c r="BJ28" s="6"/>
      <c r="BM28" s="6"/>
    </row>
    <row r="29" spans="1:65" ht="15">
      <c r="B29" s="6"/>
      <c r="C29" s="6"/>
      <c r="D29" s="6"/>
      <c r="E29" s="6"/>
      <c r="F29" s="11"/>
      <c r="G29" s="11"/>
      <c r="H29" s="11"/>
      <c r="I29" s="11"/>
      <c r="J29" s="11"/>
      <c r="K29" s="6"/>
      <c r="L29" s="6"/>
      <c r="M29" s="6"/>
      <c r="N29" s="6"/>
      <c r="O29" s="6"/>
      <c r="Y29" s="11"/>
      <c r="Z29" s="23"/>
      <c r="AA29" s="23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23"/>
      <c r="AV29" s="11"/>
      <c r="AW29" s="11"/>
      <c r="AX29" s="11"/>
      <c r="AY29" s="11"/>
      <c r="AZ29" s="6"/>
      <c r="BA29" s="6"/>
      <c r="BB29" s="6"/>
      <c r="BC29" s="6"/>
      <c r="BD29" s="6"/>
      <c r="BE29" s="6"/>
      <c r="BH29" s="6"/>
      <c r="BJ29" s="6"/>
      <c r="BM29" s="6"/>
    </row>
    <row r="30" spans="1:65" ht="15">
      <c r="B30" s="6"/>
      <c r="C30" s="6"/>
      <c r="D30" s="6"/>
      <c r="E30" s="6"/>
      <c r="F30" s="11"/>
      <c r="G30" s="11"/>
      <c r="H30" s="11"/>
      <c r="I30" s="11"/>
      <c r="J30" s="11"/>
      <c r="K30" s="6"/>
      <c r="L30" s="6"/>
      <c r="M30" s="11"/>
      <c r="N30" s="11"/>
      <c r="O30" s="11"/>
      <c r="P30" s="11"/>
      <c r="Q30" s="11"/>
      <c r="R30" s="11"/>
      <c r="T30" s="11"/>
      <c r="U30" s="11"/>
      <c r="V30" s="11"/>
      <c r="W30" s="11"/>
      <c r="Y30" s="11"/>
      <c r="Z30" s="23"/>
      <c r="AA30" s="23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23"/>
      <c r="AV30" s="11"/>
      <c r="AW30" s="11"/>
      <c r="AX30" s="11"/>
      <c r="AY30" s="11"/>
      <c r="AZ30" s="6"/>
      <c r="BA30" s="6"/>
      <c r="BB30" s="6"/>
      <c r="BC30" s="6"/>
      <c r="BD30" s="6"/>
      <c r="BE30" s="6"/>
      <c r="BH30" s="6"/>
      <c r="BJ30" s="6"/>
      <c r="BM30" s="6"/>
    </row>
    <row r="31" spans="1:65" ht="15">
      <c r="B31" s="6"/>
      <c r="C31" s="6"/>
      <c r="D31" s="6"/>
      <c r="E31" s="6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T31" s="11"/>
      <c r="U31" s="11"/>
      <c r="V31" s="11"/>
      <c r="W31" s="11"/>
      <c r="Y31" s="11"/>
      <c r="Z31" s="23"/>
      <c r="AA31" s="23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23"/>
      <c r="AV31" s="11"/>
      <c r="AW31" s="11"/>
      <c r="AX31" s="11"/>
      <c r="AY31" s="11"/>
      <c r="AZ31" s="6"/>
      <c r="BA31" s="6"/>
      <c r="BB31" s="6"/>
      <c r="BC31" s="6"/>
      <c r="BD31" s="6"/>
      <c r="BE31" s="6"/>
      <c r="BH31" s="6"/>
      <c r="BJ31" s="6"/>
      <c r="BM31" s="6"/>
    </row>
    <row r="32" spans="1:65" ht="15">
      <c r="B32" s="6"/>
      <c r="C32" s="6"/>
      <c r="D32" s="6"/>
      <c r="E32" s="6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T32" s="11"/>
      <c r="U32" s="11"/>
      <c r="V32" s="11"/>
      <c r="W32" s="11"/>
      <c r="Y32" s="11"/>
      <c r="Z32" s="23"/>
      <c r="AA32" s="23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23"/>
      <c r="AV32" s="11"/>
      <c r="AW32" s="11"/>
      <c r="AX32" s="11"/>
      <c r="AY32" s="11"/>
      <c r="AZ32" s="6"/>
      <c r="BA32" s="6"/>
      <c r="BB32" s="6"/>
      <c r="BC32" s="6"/>
      <c r="BD32" s="6"/>
      <c r="BE32" s="6"/>
      <c r="BH32" s="6"/>
      <c r="BJ32" s="6"/>
      <c r="BM32" s="6"/>
    </row>
    <row r="33" spans="2:65" ht="15">
      <c r="B33" s="6"/>
      <c r="C33" s="6"/>
      <c r="D33" s="6"/>
      <c r="E33" s="6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T33" s="11"/>
      <c r="U33" s="11"/>
      <c r="V33" s="11"/>
      <c r="W33" s="11"/>
      <c r="Y33" s="11"/>
      <c r="Z33" s="23"/>
      <c r="AA33" s="23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/>
      <c r="AP33" s="11"/>
      <c r="AQ33" s="11"/>
      <c r="AR33" s="23"/>
      <c r="AV33" s="11"/>
      <c r="AW33" s="11"/>
      <c r="AX33" s="11"/>
      <c r="AY33" s="11"/>
      <c r="AZ33" s="6"/>
      <c r="BA33" s="6"/>
      <c r="BB33" s="6"/>
      <c r="BC33" s="6"/>
      <c r="BD33" s="6"/>
      <c r="BE33" s="6"/>
      <c r="BH33" s="6"/>
      <c r="BJ33" s="6"/>
      <c r="BM33" s="6"/>
    </row>
    <row r="34" spans="2:65" ht="15">
      <c r="B34" s="6"/>
      <c r="C34" s="6"/>
      <c r="D34" s="6"/>
      <c r="E34" s="6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T34" s="11"/>
      <c r="U34" s="11"/>
      <c r="V34" s="11"/>
      <c r="W34" s="11"/>
      <c r="Y34" s="11"/>
      <c r="Z34" s="23"/>
      <c r="AA34" s="23"/>
      <c r="AB34" s="11"/>
      <c r="AC34" s="11"/>
      <c r="AD34" s="11"/>
      <c r="AE34" s="11"/>
      <c r="AF34" s="11"/>
      <c r="AG34" s="12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23"/>
      <c r="AV34" s="11"/>
      <c r="AW34" s="11"/>
      <c r="AX34" s="11"/>
      <c r="AY34" s="11"/>
      <c r="AZ34" s="6"/>
      <c r="BA34" s="6"/>
      <c r="BB34" s="6"/>
      <c r="BC34" s="6"/>
      <c r="BD34" s="6"/>
      <c r="BE34" s="6"/>
      <c r="BH34" s="6"/>
      <c r="BJ34" s="6"/>
      <c r="BM34" s="6"/>
    </row>
    <row r="35" spans="2:65" ht="15"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T35" s="11"/>
      <c r="U35" s="11"/>
      <c r="V35" s="11"/>
      <c r="W35" s="11"/>
      <c r="Y35" s="11"/>
      <c r="Z35" s="23"/>
      <c r="AA35" s="23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23"/>
      <c r="AV35" s="11"/>
      <c r="AW35" s="11"/>
      <c r="AX35" s="11"/>
      <c r="AY35" s="11"/>
      <c r="AZ35" s="6"/>
      <c r="BA35" s="6"/>
      <c r="BB35" s="6"/>
      <c r="BC35" s="6"/>
      <c r="BD35" s="6"/>
      <c r="BE35" s="6"/>
      <c r="BJ35" s="6"/>
      <c r="BM35" s="6"/>
    </row>
    <row r="36" spans="2:65" ht="15"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T36" s="11"/>
      <c r="U36" s="11"/>
      <c r="V36" s="11"/>
      <c r="W36" s="11"/>
      <c r="Y36" s="11"/>
      <c r="Z36" s="23"/>
      <c r="AA36" s="23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23"/>
      <c r="AV36" s="11"/>
      <c r="AW36" s="11"/>
      <c r="AX36" s="11"/>
      <c r="AY36" s="11"/>
    </row>
    <row r="37" spans="2:65" ht="15"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T37" s="11"/>
      <c r="U37" s="11"/>
      <c r="V37" s="11"/>
      <c r="W37" s="11"/>
      <c r="Y37" s="11"/>
      <c r="Z37" s="23"/>
      <c r="AA37" s="23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23"/>
      <c r="AV37" s="11"/>
      <c r="AW37" s="11"/>
      <c r="AX37" s="11"/>
      <c r="AY37" s="11"/>
    </row>
    <row r="38" spans="2:65" ht="15"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T38" s="11"/>
      <c r="U38" s="11"/>
      <c r="V38" s="11"/>
      <c r="W38" s="11"/>
      <c r="Y38" s="11"/>
      <c r="Z38" s="23"/>
      <c r="AA38" s="23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23"/>
      <c r="AV38" s="11"/>
      <c r="AW38" s="11"/>
      <c r="AX38" s="11"/>
      <c r="AY38" s="11"/>
    </row>
    <row r="39" spans="2:65" ht="15"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T39" s="11"/>
      <c r="U39" s="11"/>
      <c r="V39" s="11"/>
      <c r="W39" s="11"/>
      <c r="Y39" s="11"/>
      <c r="Z39" s="23"/>
      <c r="AA39" s="23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23"/>
      <c r="AV39" s="11"/>
      <c r="AW39" s="11"/>
      <c r="AX39" s="11"/>
      <c r="AY39" s="11"/>
    </row>
    <row r="40" spans="2:65" ht="15"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T40" s="11"/>
      <c r="U40" s="11"/>
      <c r="V40" s="11"/>
      <c r="W40" s="11"/>
      <c r="Y40" s="11"/>
      <c r="Z40" s="23"/>
      <c r="AA40" s="23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23"/>
      <c r="AV40" s="11"/>
      <c r="AW40" s="11"/>
      <c r="AX40" s="11"/>
      <c r="AY40" s="11"/>
    </row>
    <row r="41" spans="2:65" ht="15"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T41" s="11"/>
      <c r="U41" s="11"/>
      <c r="V41" s="11"/>
      <c r="W41" s="11"/>
      <c r="Y41" s="11"/>
      <c r="Z41" s="23"/>
      <c r="AA41" s="23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23"/>
      <c r="AV41" s="11"/>
      <c r="AW41" s="11"/>
      <c r="AX41" s="11"/>
      <c r="AY41" s="12"/>
    </row>
    <row r="42" spans="2:65" ht="15"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T42" s="11"/>
      <c r="U42" s="11"/>
      <c r="V42" s="11"/>
      <c r="W42" s="11"/>
      <c r="Y42" s="11"/>
      <c r="Z42" s="23"/>
      <c r="AA42" s="23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23"/>
      <c r="AV42" s="11"/>
      <c r="AW42" s="11"/>
      <c r="AX42" s="11"/>
      <c r="AY42" s="11"/>
    </row>
    <row r="43" spans="2:65" ht="15"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T43" s="11"/>
      <c r="U43" s="11"/>
      <c r="V43" s="11"/>
      <c r="W43" s="11"/>
      <c r="Y43" s="11"/>
      <c r="Z43" s="23"/>
      <c r="AA43" s="23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23"/>
      <c r="AV43" s="11"/>
      <c r="AW43" s="11"/>
      <c r="AX43" s="11"/>
      <c r="AY43" s="11"/>
    </row>
    <row r="44" spans="2:65" ht="15"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T44" s="11"/>
      <c r="U44" s="11"/>
      <c r="V44" s="11"/>
      <c r="W44" s="11"/>
      <c r="Y44" s="11"/>
      <c r="Z44" s="23"/>
      <c r="AA44" s="23"/>
      <c r="AB44" s="11"/>
      <c r="AC44" s="11"/>
      <c r="AD44" s="11"/>
      <c r="AE44" s="11"/>
      <c r="AF44" s="11"/>
      <c r="AG44" s="11"/>
      <c r="AH44" s="11"/>
      <c r="AI44" s="11"/>
      <c r="AJ44" s="12"/>
      <c r="AK44" s="11"/>
      <c r="AL44" s="11"/>
      <c r="AM44" s="11"/>
      <c r="AN44" s="11"/>
      <c r="AO44" s="11"/>
      <c r="AP44" s="11"/>
      <c r="AQ44" s="11"/>
      <c r="AR44" s="24"/>
      <c r="AV44" s="11"/>
      <c r="AW44" s="11"/>
      <c r="AX44" s="11"/>
      <c r="AY44" s="11"/>
    </row>
    <row r="45" spans="2:65" ht="15"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T45" s="11"/>
      <c r="U45" s="11"/>
      <c r="V45" s="11"/>
      <c r="W45" s="11"/>
      <c r="Y45" s="11"/>
      <c r="Z45" s="23"/>
      <c r="AA45" s="23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23"/>
      <c r="AV45" s="11"/>
      <c r="AW45" s="11"/>
      <c r="AX45" s="11"/>
      <c r="AY45" s="12"/>
    </row>
    <row r="46" spans="2:65" ht="15">
      <c r="F46" s="11"/>
      <c r="G46" s="11"/>
      <c r="H46" s="11"/>
      <c r="I46" s="12"/>
      <c r="J46" s="11"/>
      <c r="K46" s="11"/>
      <c r="L46" s="11"/>
      <c r="M46" s="11"/>
      <c r="N46" s="11"/>
      <c r="O46" s="11"/>
      <c r="P46" s="11"/>
      <c r="Q46" s="11"/>
      <c r="R46" s="11"/>
      <c r="T46" s="11"/>
      <c r="U46" s="11"/>
      <c r="V46" s="11"/>
      <c r="W46" s="11"/>
      <c r="Y46" s="11"/>
      <c r="Z46" s="23"/>
      <c r="AA46" s="23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24"/>
    </row>
    <row r="47" spans="2:65" ht="15"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T47" s="11"/>
      <c r="U47" s="11"/>
      <c r="V47" s="11"/>
      <c r="W47" s="11"/>
      <c r="Y47" s="11"/>
      <c r="Z47" s="23"/>
      <c r="AA47" s="23"/>
      <c r="AB47" s="11"/>
      <c r="AC47" s="11"/>
      <c r="AD47" s="12"/>
      <c r="AE47" s="11"/>
      <c r="AF47" s="11"/>
      <c r="AG47" s="11"/>
      <c r="AH47" s="11"/>
      <c r="AI47" s="11"/>
      <c r="AJ47" s="11"/>
      <c r="AK47" s="11"/>
      <c r="AL47" s="12"/>
      <c r="AM47" s="11"/>
      <c r="AN47" s="11"/>
      <c r="AO47" s="11"/>
    </row>
    <row r="48" spans="2:65" ht="15"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2"/>
      <c r="T48" s="11"/>
      <c r="U48" s="11"/>
      <c r="V48" s="11"/>
      <c r="W48" s="12"/>
      <c r="AE48" s="11"/>
      <c r="AF48" s="11"/>
      <c r="AG48" s="11"/>
      <c r="AH48" s="11"/>
      <c r="AL48" s="11"/>
      <c r="AM48" s="11"/>
      <c r="AN48" s="11"/>
      <c r="AO48" s="11"/>
    </row>
    <row r="49" spans="8:41" ht="15">
      <c r="H49" s="11"/>
      <c r="I49" s="11"/>
      <c r="J49" s="11"/>
      <c r="K49" s="11"/>
      <c r="L49" s="12"/>
      <c r="AE49" s="11"/>
      <c r="AF49" s="11"/>
      <c r="AG49" s="11"/>
      <c r="AH49" s="11"/>
      <c r="AL49" s="11"/>
      <c r="AM49" s="11"/>
      <c r="AN49" s="11"/>
      <c r="AO49" s="11"/>
    </row>
    <row r="50" spans="8:41" ht="15">
      <c r="H50" s="11"/>
      <c r="I50" s="11"/>
      <c r="J50" s="11"/>
      <c r="K50" s="11"/>
      <c r="AE50" s="11"/>
      <c r="AF50" s="11"/>
      <c r="AG50" s="11"/>
      <c r="AH50" s="11"/>
      <c r="AL50" s="11"/>
      <c r="AM50" s="11"/>
      <c r="AN50" s="11"/>
      <c r="AO50" s="11"/>
    </row>
    <row r="51" spans="8:41" ht="15">
      <c r="H51" s="11"/>
      <c r="I51" s="11"/>
      <c r="J51" s="11"/>
      <c r="K51" s="11"/>
      <c r="AE51" s="11"/>
      <c r="AF51" s="11"/>
      <c r="AG51" s="11"/>
      <c r="AH51" s="11"/>
      <c r="AL51" s="11"/>
      <c r="AM51" s="11"/>
      <c r="AN51" s="11"/>
      <c r="AO51" s="11"/>
    </row>
    <row r="52" spans="8:41" ht="15">
      <c r="H52" s="11"/>
      <c r="I52" s="11"/>
      <c r="J52" s="11"/>
      <c r="K52" s="11"/>
      <c r="AE52" s="11"/>
      <c r="AF52" s="11"/>
      <c r="AG52" s="11"/>
      <c r="AH52" s="11"/>
      <c r="AL52" s="11"/>
      <c r="AM52" s="11"/>
      <c r="AN52" s="11"/>
      <c r="AO52" s="11"/>
    </row>
    <row r="53" spans="8:41" ht="15">
      <c r="H53" s="11"/>
      <c r="I53" s="11"/>
      <c r="J53" s="11"/>
      <c r="K53" s="11"/>
      <c r="AE53" s="11"/>
      <c r="AF53" s="11"/>
      <c r="AG53" s="11"/>
      <c r="AH53" s="12"/>
      <c r="AL53" s="11"/>
      <c r="AM53" s="11"/>
      <c r="AN53" s="11"/>
      <c r="AO53" s="11"/>
    </row>
    <row r="54" spans="8:41" ht="15">
      <c r="H54" s="11"/>
      <c r="I54" s="11"/>
      <c r="J54" s="11"/>
      <c r="K54" s="12"/>
      <c r="AL54" s="11"/>
      <c r="AM54" s="11"/>
      <c r="AN54" s="11"/>
      <c r="AO54" s="12"/>
    </row>
  </sheetData>
  <mergeCells count="26">
    <mergeCell ref="AR1:AS1"/>
    <mergeCell ref="N1:O1"/>
    <mergeCell ref="AV1:AW1"/>
    <mergeCell ref="AX1:AY1"/>
    <mergeCell ref="AZ1:BA1"/>
    <mergeCell ref="AH1:AI1"/>
    <mergeCell ref="AJ1:AK1"/>
    <mergeCell ref="AT1:AU1"/>
    <mergeCell ref="AD1:AE1"/>
    <mergeCell ref="AF1:AG1"/>
    <mergeCell ref="Z1:AA1"/>
    <mergeCell ref="AL1:AM1"/>
    <mergeCell ref="AN1:AO1"/>
    <mergeCell ref="AP1:AQ1"/>
    <mergeCell ref="X1:Y1"/>
    <mergeCell ref="AB1:AC1"/>
    <mergeCell ref="B2:D2"/>
    <mergeCell ref="E2:G2"/>
    <mergeCell ref="B1:G1"/>
    <mergeCell ref="H2:J2"/>
    <mergeCell ref="V1:W1"/>
    <mergeCell ref="K2:M2"/>
    <mergeCell ref="H1:M1"/>
    <mergeCell ref="P1:Q1"/>
    <mergeCell ref="R1:S1"/>
    <mergeCell ref="T1:U1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53"/>
  <sheetViews>
    <sheetView workbookViewId="0">
      <pane xSplit="1" ySplit="4" topLeftCell="B9" activePane="bottomRight" state="frozen"/>
      <selection pane="topRight" activeCell="B1" sqref="B1"/>
      <selection pane="bottomLeft" activeCell="A2" sqref="A2"/>
      <selection pane="bottomRight" activeCell="F28" sqref="F28"/>
    </sheetView>
  </sheetViews>
  <sheetFormatPr baseColWidth="10" defaultColWidth="14.1640625" defaultRowHeight="13" x14ac:dyDescent="0"/>
  <cols>
    <col min="1" max="1" width="12.1640625" style="5" customWidth="1"/>
    <col min="2" max="17" width="12.6640625" style="5" customWidth="1"/>
    <col min="18" max="22" width="20.83203125" style="5" customWidth="1"/>
    <col min="23" max="28" width="18.1640625" style="5" customWidth="1"/>
    <col min="29" max="29" width="16.1640625" style="5" customWidth="1"/>
    <col min="30" max="35" width="16.5" style="5" customWidth="1"/>
    <col min="36" max="36" width="23.83203125" style="5" customWidth="1"/>
    <col min="37" max="61" width="16.5" style="5" customWidth="1"/>
    <col min="62" max="62" width="18.6640625" style="5" customWidth="1"/>
    <col min="63" max="64" width="16.5" style="5" customWidth="1"/>
    <col min="65" max="70" width="19.6640625" style="5" customWidth="1"/>
    <col min="71" max="78" width="16.5" style="5" customWidth="1"/>
    <col min="79" max="16384" width="14.1640625" style="5"/>
  </cols>
  <sheetData>
    <row r="1" spans="1:78" ht="24" customHeight="1">
      <c r="B1" s="70" t="s">
        <v>1</v>
      </c>
      <c r="C1" s="70"/>
      <c r="D1" s="70"/>
      <c r="E1" s="70"/>
      <c r="F1" s="70"/>
      <c r="G1" s="70"/>
      <c r="H1" s="70"/>
      <c r="I1" s="70" t="s">
        <v>2</v>
      </c>
      <c r="J1" s="70"/>
      <c r="K1" s="70"/>
      <c r="L1" s="70"/>
      <c r="M1" s="70"/>
      <c r="N1" s="70"/>
      <c r="O1" s="70"/>
      <c r="P1" s="73" t="s">
        <v>44</v>
      </c>
      <c r="Q1" s="73"/>
      <c r="R1" s="70" t="s">
        <v>30</v>
      </c>
      <c r="S1" s="70"/>
      <c r="T1" s="70" t="s">
        <v>35</v>
      </c>
      <c r="U1" s="70"/>
      <c r="V1" s="71" t="s">
        <v>57</v>
      </c>
      <c r="W1" s="71"/>
      <c r="X1" s="70" t="s">
        <v>37</v>
      </c>
      <c r="Y1" s="70"/>
      <c r="Z1" s="70" t="s">
        <v>39</v>
      </c>
      <c r="AA1" s="70"/>
      <c r="AB1" s="75" t="s">
        <v>43</v>
      </c>
      <c r="AC1" s="75"/>
      <c r="AD1" s="70" t="s">
        <v>40</v>
      </c>
      <c r="AE1" s="70"/>
      <c r="AF1" s="70" t="s">
        <v>41</v>
      </c>
      <c r="AG1" s="70"/>
      <c r="AH1" s="70" t="s">
        <v>42</v>
      </c>
      <c r="AI1" s="70"/>
      <c r="AJ1" s="74" t="s">
        <v>50</v>
      </c>
      <c r="AK1" s="74"/>
      <c r="AL1" s="71" t="s">
        <v>51</v>
      </c>
      <c r="AM1" s="71"/>
      <c r="AN1" s="36"/>
      <c r="AO1" s="71" t="s">
        <v>76</v>
      </c>
      <c r="AP1" s="71"/>
      <c r="AQ1" s="70" t="s">
        <v>45</v>
      </c>
      <c r="AR1" s="70"/>
      <c r="AS1" s="70" t="s">
        <v>46</v>
      </c>
      <c r="AT1" s="70"/>
      <c r="AU1" s="70" t="s">
        <v>47</v>
      </c>
      <c r="AV1" s="70"/>
      <c r="AW1" s="72" t="s">
        <v>59</v>
      </c>
      <c r="AX1" s="72"/>
      <c r="AY1" s="75" t="s">
        <v>58</v>
      </c>
      <c r="AZ1" s="75"/>
      <c r="BA1" s="76" t="s">
        <v>74</v>
      </c>
      <c r="BB1" s="76"/>
      <c r="BC1" s="53" t="s">
        <v>62</v>
      </c>
      <c r="BD1" s="53" t="s">
        <v>63</v>
      </c>
      <c r="BE1" s="36" t="s">
        <v>65</v>
      </c>
      <c r="BF1" s="36" t="s">
        <v>64</v>
      </c>
      <c r="BG1" s="58" t="s">
        <v>67</v>
      </c>
      <c r="BH1" s="58" t="s">
        <v>66</v>
      </c>
      <c r="BI1" s="70" t="s">
        <v>48</v>
      </c>
      <c r="BJ1" s="70"/>
      <c r="BK1" s="70" t="s">
        <v>49</v>
      </c>
      <c r="BL1" s="70"/>
      <c r="BM1" s="71" t="s">
        <v>60</v>
      </c>
      <c r="BN1" s="71"/>
    </row>
    <row r="2" spans="1:78" s="35" customFormat="1" ht="18" customHeight="1">
      <c r="B2" s="70" t="s">
        <v>6</v>
      </c>
      <c r="C2" s="70"/>
      <c r="D2" s="70"/>
      <c r="E2" s="70" t="s">
        <v>7</v>
      </c>
      <c r="F2" s="70"/>
      <c r="G2" s="70"/>
      <c r="H2" s="35" t="s">
        <v>61</v>
      </c>
      <c r="I2" s="70" t="s">
        <v>6</v>
      </c>
      <c r="J2" s="70"/>
      <c r="K2" s="70"/>
      <c r="L2" s="70" t="s">
        <v>7</v>
      </c>
      <c r="M2" s="70"/>
      <c r="N2" s="70"/>
      <c r="O2" s="35" t="s">
        <v>61</v>
      </c>
      <c r="P2" s="38" t="s">
        <v>6</v>
      </c>
      <c r="Q2" s="38" t="s">
        <v>7</v>
      </c>
      <c r="R2" s="35" t="s">
        <v>32</v>
      </c>
      <c r="S2" s="35" t="s">
        <v>31</v>
      </c>
      <c r="T2" s="35" t="s">
        <v>36</v>
      </c>
      <c r="U2" s="35" t="s">
        <v>31</v>
      </c>
      <c r="V2" s="36" t="s">
        <v>55</v>
      </c>
      <c r="W2" s="36" t="s">
        <v>31</v>
      </c>
      <c r="X2" s="35" t="s">
        <v>38</v>
      </c>
      <c r="Y2" s="35" t="s">
        <v>7</v>
      </c>
      <c r="Z2" s="35" t="s">
        <v>6</v>
      </c>
      <c r="AA2" s="35" t="s">
        <v>7</v>
      </c>
      <c r="AB2" s="40" t="s">
        <v>6</v>
      </c>
      <c r="AC2" s="40" t="s">
        <v>7</v>
      </c>
      <c r="AD2" s="35" t="s">
        <v>6</v>
      </c>
      <c r="AE2" s="35" t="s">
        <v>7</v>
      </c>
      <c r="AF2" s="35" t="s">
        <v>6</v>
      </c>
      <c r="AG2" s="35" t="s">
        <v>7</v>
      </c>
      <c r="AH2" s="35" t="s">
        <v>6</v>
      </c>
      <c r="AI2" s="35" t="s">
        <v>7</v>
      </c>
      <c r="AJ2" s="39" t="s">
        <v>6</v>
      </c>
      <c r="AK2" s="39" t="s">
        <v>7</v>
      </c>
      <c r="AL2" s="36" t="s">
        <v>6</v>
      </c>
      <c r="AM2" s="36" t="s">
        <v>7</v>
      </c>
      <c r="AN2" s="36"/>
      <c r="AO2" s="36" t="s">
        <v>38</v>
      </c>
      <c r="AP2" s="36" t="s">
        <v>75</v>
      </c>
      <c r="AQ2" s="35" t="s">
        <v>6</v>
      </c>
      <c r="AR2" s="35" t="s">
        <v>7</v>
      </c>
      <c r="AS2" s="35" t="s">
        <v>6</v>
      </c>
      <c r="AT2" s="35" t="s">
        <v>7</v>
      </c>
      <c r="AU2" s="35" t="s">
        <v>6</v>
      </c>
      <c r="AV2" s="35" t="s">
        <v>7</v>
      </c>
      <c r="AW2" s="37" t="s">
        <v>6</v>
      </c>
      <c r="AX2" s="37" t="s">
        <v>31</v>
      </c>
      <c r="AY2" s="40" t="s">
        <v>6</v>
      </c>
      <c r="AZ2" s="40" t="s">
        <v>7</v>
      </c>
      <c r="BA2" s="64" t="s">
        <v>38</v>
      </c>
      <c r="BB2" s="64" t="s">
        <v>75</v>
      </c>
      <c r="BC2" s="53"/>
      <c r="BD2" s="53"/>
      <c r="BE2" s="36"/>
      <c r="BF2" s="36"/>
      <c r="BG2" s="58"/>
      <c r="BH2" s="58"/>
      <c r="BI2" s="35" t="s">
        <v>6</v>
      </c>
      <c r="BJ2" s="35" t="s">
        <v>7</v>
      </c>
      <c r="BK2" s="35" t="s">
        <v>6</v>
      </c>
      <c r="BL2" s="35" t="s">
        <v>7</v>
      </c>
      <c r="BM2" s="36" t="s">
        <v>6</v>
      </c>
      <c r="BN2" s="36" t="s">
        <v>7</v>
      </c>
    </row>
    <row r="3" spans="1:78" s="35" customFormat="1" ht="20" customHeight="1">
      <c r="B3" s="35" t="s">
        <v>12</v>
      </c>
      <c r="C3" s="35" t="s">
        <v>5</v>
      </c>
      <c r="D3" s="35" t="s">
        <v>4</v>
      </c>
      <c r="E3" s="35" t="s">
        <v>13</v>
      </c>
      <c r="F3" s="35" t="s">
        <v>5</v>
      </c>
      <c r="G3" s="35" t="s">
        <v>8</v>
      </c>
      <c r="I3" s="35" t="s">
        <v>11</v>
      </c>
      <c r="J3" s="35" t="s">
        <v>3</v>
      </c>
      <c r="K3" s="35" t="s">
        <v>4</v>
      </c>
      <c r="L3" s="35" t="s">
        <v>10</v>
      </c>
      <c r="M3" s="35" t="s">
        <v>5</v>
      </c>
      <c r="N3" s="35" t="s">
        <v>4</v>
      </c>
      <c r="P3" s="38"/>
      <c r="Q3" s="38"/>
      <c r="V3" s="36"/>
      <c r="W3" s="36"/>
      <c r="AB3" s="40"/>
      <c r="AC3" s="40"/>
      <c r="AJ3" s="39"/>
      <c r="AK3" s="39"/>
      <c r="AL3" s="36"/>
      <c r="AM3" s="36"/>
      <c r="AN3" s="36"/>
      <c r="AO3" s="36"/>
      <c r="AP3" s="36"/>
      <c r="AW3" s="37"/>
      <c r="AX3" s="37"/>
      <c r="AY3" s="40"/>
      <c r="AZ3" s="40"/>
      <c r="BA3" s="64"/>
      <c r="BB3" s="64"/>
      <c r="BC3" s="53"/>
      <c r="BD3" s="53"/>
      <c r="BE3" s="36"/>
      <c r="BF3" s="36"/>
      <c r="BG3" s="58"/>
      <c r="BH3" s="58"/>
      <c r="BM3" s="36"/>
      <c r="BN3" s="36"/>
    </row>
    <row r="4" spans="1:78" ht="17.25" customHeight="1">
      <c r="A4" s="4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18"/>
      <c r="Q4" s="18"/>
      <c r="R4" s="4"/>
      <c r="S4" s="4"/>
      <c r="T4" s="4"/>
      <c r="U4" s="4"/>
      <c r="V4" s="36"/>
      <c r="W4" s="21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29"/>
      <c r="AK4" s="29"/>
      <c r="AL4" s="21"/>
      <c r="AM4" s="21"/>
      <c r="AN4" s="21"/>
      <c r="AO4" s="21"/>
      <c r="AP4" s="21"/>
      <c r="AQ4" s="8"/>
      <c r="AR4" s="8"/>
      <c r="AS4" s="8"/>
      <c r="AT4" s="8"/>
      <c r="AU4" s="8"/>
      <c r="AV4" s="8"/>
      <c r="AW4" s="14"/>
      <c r="AX4" s="14"/>
      <c r="AY4" s="8"/>
      <c r="AZ4" s="8"/>
      <c r="BA4" s="65"/>
      <c r="BB4" s="65"/>
      <c r="BC4" s="54"/>
      <c r="BD4" s="54"/>
      <c r="BE4" s="21"/>
      <c r="BF4" s="21"/>
      <c r="BG4" s="59"/>
      <c r="BH4" s="59"/>
      <c r="BI4" s="8"/>
      <c r="BJ4" s="8"/>
      <c r="BK4" s="4"/>
      <c r="BM4" s="21"/>
      <c r="BN4" s="21"/>
      <c r="BO4" s="8"/>
      <c r="BP4" s="8"/>
      <c r="BQ4" s="9"/>
      <c r="BR4" s="8"/>
      <c r="BS4" s="4"/>
      <c r="BT4" s="4"/>
      <c r="BU4" s="4"/>
      <c r="BV4" s="4"/>
      <c r="BW4" s="4"/>
      <c r="BX4" s="8"/>
      <c r="BY4" s="9"/>
      <c r="BZ4" s="9"/>
    </row>
    <row r="5" spans="1:78" s="41" customFormat="1" ht="15">
      <c r="A5" s="41" t="s">
        <v>15</v>
      </c>
      <c r="B5" s="42">
        <f t="shared" ref="B5:B20" si="0">C5+D5</f>
        <v>6343</v>
      </c>
      <c r="C5" s="43">
        <v>5881</v>
      </c>
      <c r="D5" s="43">
        <v>462</v>
      </c>
      <c r="E5" s="42">
        <f t="shared" ref="E5:E20" si="1">F5+G5</f>
        <v>397</v>
      </c>
      <c r="F5" s="43">
        <v>125</v>
      </c>
      <c r="G5" s="43">
        <v>272</v>
      </c>
      <c r="H5" s="49">
        <f t="shared" ref="H5:H20" si="2">B5/E5</f>
        <v>15.977329974811083</v>
      </c>
      <c r="I5" s="41">
        <f t="shared" ref="I5:I20" si="3">J5+K5</f>
        <v>148</v>
      </c>
      <c r="J5" s="43">
        <v>50</v>
      </c>
      <c r="K5" s="43">
        <v>98</v>
      </c>
      <c r="L5" s="42">
        <f t="shared" ref="L5:L20" si="4">M5+N5</f>
        <v>148</v>
      </c>
      <c r="M5" s="43">
        <v>50</v>
      </c>
      <c r="N5" s="43">
        <v>98</v>
      </c>
      <c r="O5" s="49">
        <f t="shared" ref="O5:O20" si="5">I5/L5</f>
        <v>1</v>
      </c>
      <c r="P5" s="44">
        <f t="shared" ref="P5:P20" si="6">I5/B5</f>
        <v>2.3332807819643701E-2</v>
      </c>
      <c r="Q5" s="44">
        <f t="shared" ref="Q5:Q20" si="7">L5/E5</f>
        <v>0.37279596977329976</v>
      </c>
      <c r="R5" s="43">
        <v>400</v>
      </c>
      <c r="S5" s="43">
        <v>168</v>
      </c>
      <c r="T5" s="43">
        <v>124</v>
      </c>
      <c r="U5" s="43">
        <v>108</v>
      </c>
      <c r="V5" s="44">
        <f>T5/R5</f>
        <v>0.31</v>
      </c>
      <c r="W5" s="45">
        <f>U5/S5</f>
        <v>0.6428571428571429</v>
      </c>
      <c r="X5" s="43">
        <v>6812</v>
      </c>
      <c r="Y5" s="43">
        <v>1437</v>
      </c>
      <c r="Z5" s="43">
        <v>532</v>
      </c>
      <c r="AA5" s="43">
        <v>370</v>
      </c>
      <c r="AB5" s="44">
        <f t="shared" ref="AB5:AC20" si="8">Z5/X5</f>
        <v>7.8097475044039924E-2</v>
      </c>
      <c r="AC5" s="44">
        <f t="shared" si="8"/>
        <v>0.25748086290883787</v>
      </c>
      <c r="AD5" s="43">
        <v>6311</v>
      </c>
      <c r="AE5" s="43">
        <v>894</v>
      </c>
      <c r="AF5" s="43">
        <v>4922</v>
      </c>
      <c r="AG5" s="43">
        <v>554</v>
      </c>
      <c r="AH5" s="43">
        <v>47</v>
      </c>
      <c r="AI5" s="43">
        <v>30</v>
      </c>
      <c r="AJ5" s="44">
        <f t="shared" ref="AJ5:AM19" si="9">AF5/AD5</f>
        <v>0.77990809697353825</v>
      </c>
      <c r="AK5" s="44">
        <f t="shared" si="9"/>
        <v>0.61968680089485462</v>
      </c>
      <c r="AL5" s="44">
        <f t="shared" si="9"/>
        <v>9.5489638358390895E-3</v>
      </c>
      <c r="AM5" s="44">
        <f t="shared" si="9"/>
        <v>5.4151624548736461E-2</v>
      </c>
      <c r="AN5" s="25">
        <f t="shared" ref="AN5:AN20" si="10">AH5/AD5</f>
        <v>7.4473142132784028E-3</v>
      </c>
      <c r="AO5" s="25">
        <f>AH5/AD5</f>
        <v>7.4473142132784028E-3</v>
      </c>
      <c r="AP5" s="25">
        <f>AI5/AE5</f>
        <v>3.3557046979865772E-2</v>
      </c>
      <c r="AQ5" s="43">
        <v>2664</v>
      </c>
      <c r="AR5" s="43">
        <v>749</v>
      </c>
      <c r="AS5" s="43">
        <v>1456</v>
      </c>
      <c r="AT5" s="43">
        <v>405</v>
      </c>
      <c r="AU5" s="43">
        <v>32</v>
      </c>
      <c r="AV5" s="43">
        <v>27</v>
      </c>
      <c r="AW5" s="45">
        <f t="shared" ref="AW5:AZ20" si="11">AS5/AQ5</f>
        <v>0.54654654654654655</v>
      </c>
      <c r="AX5" s="45">
        <f t="shared" si="11"/>
        <v>0.54072096128170899</v>
      </c>
      <c r="AY5" s="46">
        <f t="shared" si="11"/>
        <v>2.197802197802198E-2</v>
      </c>
      <c r="AZ5" s="46">
        <f t="shared" si="11"/>
        <v>6.6666666666666666E-2</v>
      </c>
      <c r="BA5" s="66">
        <f>AU5/AQ5</f>
        <v>1.2012012012012012E-2</v>
      </c>
      <c r="BB5" s="66">
        <f>AV5/AR5</f>
        <v>3.6048064085447265E-2</v>
      </c>
      <c r="BC5" s="55">
        <f t="shared" ref="BC5:BC20" si="12">X5</f>
        <v>6812</v>
      </c>
      <c r="BD5" s="56">
        <f t="shared" ref="BD5:BD20" si="13">AB5</f>
        <v>7.8097475044039924E-2</v>
      </c>
      <c r="BE5" s="52">
        <f t="shared" ref="BE5:BE20" si="14">AD5+AQ5</f>
        <v>8975</v>
      </c>
      <c r="BF5" s="31">
        <f t="shared" ref="BF5:BF20" si="15">(AU5+AH5)/BE5</f>
        <v>8.8022284122562678E-3</v>
      </c>
      <c r="BG5" s="60">
        <f t="shared" ref="BG5:BG20" si="16">BI5</f>
        <v>1808</v>
      </c>
      <c r="BH5" s="61">
        <f t="shared" ref="BH5:BH20" si="17">BM5</f>
        <v>0.17533185840707965</v>
      </c>
      <c r="BI5" s="43">
        <v>1808</v>
      </c>
      <c r="BJ5" s="43">
        <v>447</v>
      </c>
      <c r="BK5" s="43">
        <v>317</v>
      </c>
      <c r="BL5" s="43">
        <v>131</v>
      </c>
      <c r="BM5" s="47">
        <f t="shared" ref="BM5:BN20" si="18">BK5/BI5</f>
        <v>0.17533185840707965</v>
      </c>
      <c r="BN5" s="47">
        <f t="shared" si="18"/>
        <v>0.29306487695749439</v>
      </c>
      <c r="BO5" s="47"/>
      <c r="BP5" s="47"/>
      <c r="BQ5" s="47"/>
      <c r="BR5" s="47"/>
      <c r="BU5" s="47"/>
      <c r="BW5" s="47"/>
      <c r="BZ5" s="47"/>
    </row>
    <row r="6" spans="1:78" ht="15">
      <c r="A6" s="5" t="s">
        <v>16</v>
      </c>
      <c r="B6" s="16">
        <f t="shared" si="0"/>
        <v>590</v>
      </c>
      <c r="C6" s="11">
        <v>188</v>
      </c>
      <c r="D6" s="11">
        <v>402</v>
      </c>
      <c r="E6" s="16">
        <f t="shared" si="1"/>
        <v>452</v>
      </c>
      <c r="F6" s="11">
        <v>143</v>
      </c>
      <c r="G6" s="11">
        <v>309</v>
      </c>
      <c r="H6" s="48">
        <f t="shared" si="2"/>
        <v>1.3053097345132743</v>
      </c>
      <c r="I6" s="5">
        <f t="shared" si="3"/>
        <v>158</v>
      </c>
      <c r="J6" s="11">
        <v>58</v>
      </c>
      <c r="K6" s="11">
        <v>100</v>
      </c>
      <c r="L6" s="16">
        <f t="shared" si="4"/>
        <v>155</v>
      </c>
      <c r="M6" s="11">
        <v>58</v>
      </c>
      <c r="N6" s="11">
        <v>97</v>
      </c>
      <c r="O6" s="48">
        <f t="shared" si="5"/>
        <v>1.0193548387096774</v>
      </c>
      <c r="P6" s="19">
        <f t="shared" si="6"/>
        <v>0.26779661016949152</v>
      </c>
      <c r="Q6" s="19">
        <f t="shared" si="7"/>
        <v>0.34292035398230086</v>
      </c>
      <c r="R6" s="11">
        <v>400</v>
      </c>
      <c r="S6" s="11">
        <v>181</v>
      </c>
      <c r="T6" s="11">
        <v>117</v>
      </c>
      <c r="U6" s="11">
        <v>102</v>
      </c>
      <c r="V6" s="25">
        <f t="shared" ref="V6:W20" si="19">T6/R6</f>
        <v>0.29249999999999998</v>
      </c>
      <c r="W6" s="31">
        <f t="shared" si="19"/>
        <v>0.56353591160220995</v>
      </c>
      <c r="X6" s="11">
        <v>11159</v>
      </c>
      <c r="Y6" s="11">
        <v>1560</v>
      </c>
      <c r="Z6" s="11">
        <v>629</v>
      </c>
      <c r="AA6" s="11">
        <v>382</v>
      </c>
      <c r="AB6" s="27">
        <f t="shared" si="8"/>
        <v>5.6367057980105745E-2</v>
      </c>
      <c r="AC6" s="27">
        <f t="shared" si="8"/>
        <v>0.24487179487179486</v>
      </c>
      <c r="AD6" s="11">
        <v>4564</v>
      </c>
      <c r="AE6" s="11">
        <v>958</v>
      </c>
      <c r="AF6" s="11">
        <v>3043</v>
      </c>
      <c r="AG6" s="11">
        <v>663</v>
      </c>
      <c r="AH6" s="11">
        <v>95</v>
      </c>
      <c r="AI6" s="11">
        <v>61</v>
      </c>
      <c r="AJ6" s="34">
        <f t="shared" si="9"/>
        <v>0.66673970201577559</v>
      </c>
      <c r="AK6" s="34">
        <f t="shared" si="9"/>
        <v>0.6920668058455115</v>
      </c>
      <c r="AL6" s="25">
        <f t="shared" si="9"/>
        <v>3.1219191587249426E-2</v>
      </c>
      <c r="AM6" s="25">
        <f t="shared" si="9"/>
        <v>9.2006033182503777E-2</v>
      </c>
      <c r="AN6" s="25">
        <f t="shared" si="10"/>
        <v>2.0815074496056091E-2</v>
      </c>
      <c r="AO6" s="25">
        <f t="shared" ref="AO6:AO20" si="20">AH6/AD6</f>
        <v>2.0815074496056091E-2</v>
      </c>
      <c r="AP6" s="25">
        <f t="shared" ref="AP6:AP20" si="21">AI6/AE6</f>
        <v>6.3674321503131528E-2</v>
      </c>
      <c r="AQ6" s="11">
        <v>2782</v>
      </c>
      <c r="AR6" s="11">
        <v>758</v>
      </c>
      <c r="AS6" s="11">
        <v>1578</v>
      </c>
      <c r="AT6" s="11">
        <v>428</v>
      </c>
      <c r="AU6" s="11">
        <v>93</v>
      </c>
      <c r="AV6" s="11">
        <v>66</v>
      </c>
      <c r="AW6" s="32">
        <f t="shared" si="11"/>
        <v>0.56721782890007189</v>
      </c>
      <c r="AX6" s="32">
        <f t="shared" si="11"/>
        <v>0.56464379947229548</v>
      </c>
      <c r="AY6" s="33">
        <f t="shared" si="11"/>
        <v>5.8935361216730035E-2</v>
      </c>
      <c r="AZ6" s="33">
        <f t="shared" si="11"/>
        <v>0.1542056074766355</v>
      </c>
      <c r="BA6" s="66">
        <f t="shared" ref="BA6:BA20" si="22">AU6/AQ6</f>
        <v>3.3429187634795111E-2</v>
      </c>
      <c r="BB6" s="66">
        <f t="shared" ref="BB6:BB20" si="23">AV6/AR6</f>
        <v>8.7071240105540904E-2</v>
      </c>
      <c r="BC6" s="55">
        <f t="shared" si="12"/>
        <v>11159</v>
      </c>
      <c r="BD6" s="56">
        <f t="shared" si="13"/>
        <v>5.6367057980105745E-2</v>
      </c>
      <c r="BE6" s="52">
        <f t="shared" si="14"/>
        <v>7346</v>
      </c>
      <c r="BF6" s="31">
        <f t="shared" si="15"/>
        <v>2.5592158998094201E-2</v>
      </c>
      <c r="BG6" s="60">
        <f t="shared" si="16"/>
        <v>6559</v>
      </c>
      <c r="BH6" s="61">
        <f t="shared" si="17"/>
        <v>2.6375971946943133E-2</v>
      </c>
      <c r="BI6" s="11">
        <v>6559</v>
      </c>
      <c r="BJ6" s="11">
        <v>486</v>
      </c>
      <c r="BK6" s="11">
        <v>173</v>
      </c>
      <c r="BL6" s="11">
        <v>69</v>
      </c>
      <c r="BM6" s="22">
        <f t="shared" si="18"/>
        <v>2.6375971946943133E-2</v>
      </c>
      <c r="BN6" s="22">
        <f t="shared" si="18"/>
        <v>0.1419753086419753</v>
      </c>
      <c r="BO6" s="6"/>
      <c r="BP6" s="6"/>
      <c r="BQ6" s="6"/>
      <c r="BR6" s="6"/>
      <c r="BU6" s="6"/>
      <c r="BW6" s="6"/>
      <c r="BZ6" s="6"/>
    </row>
    <row r="7" spans="1:78" ht="15">
      <c r="A7" s="5" t="s">
        <v>17</v>
      </c>
      <c r="B7" s="16">
        <f t="shared" si="0"/>
        <v>1166</v>
      </c>
      <c r="C7" s="11">
        <v>805</v>
      </c>
      <c r="D7" s="11">
        <v>361</v>
      </c>
      <c r="E7" s="16">
        <f t="shared" si="1"/>
        <v>301</v>
      </c>
      <c r="F7" s="11">
        <v>43</v>
      </c>
      <c r="G7" s="11">
        <v>258</v>
      </c>
      <c r="H7" s="48">
        <f t="shared" si="2"/>
        <v>3.8737541528239201</v>
      </c>
      <c r="I7" s="5">
        <f t="shared" si="3"/>
        <v>118</v>
      </c>
      <c r="J7" s="11">
        <v>8</v>
      </c>
      <c r="K7" s="11">
        <v>110</v>
      </c>
      <c r="L7" s="16">
        <f t="shared" si="4"/>
        <v>113</v>
      </c>
      <c r="M7" s="11">
        <v>8</v>
      </c>
      <c r="N7" s="11">
        <v>105</v>
      </c>
      <c r="O7" s="48">
        <f t="shared" si="5"/>
        <v>1.0442477876106195</v>
      </c>
      <c r="P7" s="19">
        <f t="shared" si="6"/>
        <v>0.10120068610634649</v>
      </c>
      <c r="Q7" s="19">
        <f t="shared" si="7"/>
        <v>0.37541528239202659</v>
      </c>
      <c r="R7" s="11">
        <v>709</v>
      </c>
      <c r="S7" s="11">
        <v>164</v>
      </c>
      <c r="T7" s="11">
        <v>124</v>
      </c>
      <c r="U7" s="11">
        <v>98</v>
      </c>
      <c r="V7" s="25">
        <f t="shared" si="19"/>
        <v>0.17489421720733428</v>
      </c>
      <c r="W7" s="31">
        <f t="shared" si="19"/>
        <v>0.59756097560975607</v>
      </c>
      <c r="X7" s="11">
        <v>6493</v>
      </c>
      <c r="Y7" s="11">
        <v>1398</v>
      </c>
      <c r="Z7" s="11">
        <v>604</v>
      </c>
      <c r="AA7" s="11">
        <v>396</v>
      </c>
      <c r="AB7" s="27">
        <f t="shared" si="8"/>
        <v>9.3023255813953487E-2</v>
      </c>
      <c r="AC7" s="27">
        <f t="shared" si="8"/>
        <v>0.2832618025751073</v>
      </c>
      <c r="AD7" s="11">
        <v>3495</v>
      </c>
      <c r="AE7" s="11">
        <v>897</v>
      </c>
      <c r="AF7" s="11">
        <v>2525</v>
      </c>
      <c r="AG7" s="11">
        <v>593</v>
      </c>
      <c r="AH7" s="11">
        <v>90</v>
      </c>
      <c r="AI7" s="11">
        <v>67</v>
      </c>
      <c r="AJ7" s="34">
        <f t="shared" si="9"/>
        <v>0.72246065808297566</v>
      </c>
      <c r="AK7" s="34">
        <f t="shared" si="9"/>
        <v>0.66109253065774809</v>
      </c>
      <c r="AL7" s="25">
        <f t="shared" si="9"/>
        <v>3.5643564356435641E-2</v>
      </c>
      <c r="AM7" s="25">
        <f t="shared" si="9"/>
        <v>0.11298482293423272</v>
      </c>
      <c r="AN7" s="25">
        <f t="shared" si="10"/>
        <v>2.575107296137339E-2</v>
      </c>
      <c r="AO7" s="25">
        <f t="shared" si="20"/>
        <v>2.575107296137339E-2</v>
      </c>
      <c r="AP7" s="25">
        <f t="shared" si="21"/>
        <v>7.4693422519509473E-2</v>
      </c>
      <c r="AQ7" s="11">
        <v>2562</v>
      </c>
      <c r="AR7" s="11">
        <v>766</v>
      </c>
      <c r="AS7" s="11">
        <v>1645</v>
      </c>
      <c r="AT7" s="11">
        <v>437</v>
      </c>
      <c r="AU7" s="11">
        <v>101</v>
      </c>
      <c r="AV7" s="11">
        <v>76</v>
      </c>
      <c r="AW7" s="32">
        <f t="shared" si="11"/>
        <v>0.64207650273224048</v>
      </c>
      <c r="AX7" s="32">
        <f t="shared" si="11"/>
        <v>0.57049608355091386</v>
      </c>
      <c r="AY7" s="33">
        <f t="shared" si="11"/>
        <v>6.139817629179331E-2</v>
      </c>
      <c r="AZ7" s="33">
        <f t="shared" si="11"/>
        <v>0.17391304347826086</v>
      </c>
      <c r="BA7" s="66">
        <f t="shared" si="22"/>
        <v>3.9422326307572211E-2</v>
      </c>
      <c r="BB7" s="66">
        <f t="shared" si="23"/>
        <v>9.921671018276762E-2</v>
      </c>
      <c r="BC7" s="55">
        <f t="shared" si="12"/>
        <v>6493</v>
      </c>
      <c r="BD7" s="56">
        <f t="shared" si="13"/>
        <v>9.3023255813953487E-2</v>
      </c>
      <c r="BE7" s="52">
        <f t="shared" si="14"/>
        <v>6057</v>
      </c>
      <c r="BF7" s="31">
        <f t="shared" si="15"/>
        <v>3.1533762588740299E-2</v>
      </c>
      <c r="BG7" s="60">
        <f t="shared" si="16"/>
        <v>2190</v>
      </c>
      <c r="BH7" s="61">
        <f t="shared" si="17"/>
        <v>5.4337899543378997E-2</v>
      </c>
      <c r="BI7" s="11">
        <v>2190</v>
      </c>
      <c r="BJ7" s="11">
        <v>479</v>
      </c>
      <c r="BK7" s="11">
        <v>119</v>
      </c>
      <c r="BL7" s="11">
        <v>63</v>
      </c>
      <c r="BM7" s="22">
        <f t="shared" si="18"/>
        <v>5.4337899543378997E-2</v>
      </c>
      <c r="BN7" s="22">
        <f t="shared" si="18"/>
        <v>0.13152400835073069</v>
      </c>
      <c r="BO7" s="6"/>
      <c r="BQ7" s="6"/>
      <c r="BR7" s="6"/>
      <c r="BU7" s="6"/>
      <c r="BW7" s="6"/>
      <c r="BZ7" s="6"/>
    </row>
    <row r="8" spans="1:78" ht="15">
      <c r="A8" s="5" t="s">
        <v>18</v>
      </c>
      <c r="B8" s="16">
        <f t="shared" si="0"/>
        <v>1076</v>
      </c>
      <c r="C8" s="11">
        <v>712</v>
      </c>
      <c r="D8" s="11">
        <v>364</v>
      </c>
      <c r="E8" s="16">
        <f t="shared" si="1"/>
        <v>369</v>
      </c>
      <c r="F8" s="11">
        <v>143</v>
      </c>
      <c r="G8" s="11">
        <v>226</v>
      </c>
      <c r="H8" s="48">
        <f t="shared" si="2"/>
        <v>2.9159891598915988</v>
      </c>
      <c r="I8" s="5">
        <f t="shared" si="3"/>
        <v>232</v>
      </c>
      <c r="J8" s="11">
        <v>136</v>
      </c>
      <c r="K8" s="11">
        <v>96</v>
      </c>
      <c r="L8" s="16">
        <f t="shared" si="4"/>
        <v>184</v>
      </c>
      <c r="M8" s="11">
        <v>88</v>
      </c>
      <c r="N8" s="11">
        <v>96</v>
      </c>
      <c r="O8" s="48">
        <f t="shared" si="5"/>
        <v>1.2608695652173914</v>
      </c>
      <c r="P8" s="19">
        <f t="shared" si="6"/>
        <v>0.21561338289962825</v>
      </c>
      <c r="Q8" s="19">
        <f t="shared" si="7"/>
        <v>0.49864498644986449</v>
      </c>
      <c r="R8" s="11">
        <v>459</v>
      </c>
      <c r="S8" s="11">
        <v>197</v>
      </c>
      <c r="T8" s="11">
        <v>129</v>
      </c>
      <c r="U8" s="11">
        <v>114</v>
      </c>
      <c r="V8" s="25">
        <f t="shared" si="19"/>
        <v>0.28104575163398693</v>
      </c>
      <c r="W8" s="31">
        <f t="shared" si="19"/>
        <v>0.57868020304568524</v>
      </c>
      <c r="X8" s="11">
        <v>5141</v>
      </c>
      <c r="Y8" s="11">
        <v>1292</v>
      </c>
      <c r="Z8" s="11">
        <v>436</v>
      </c>
      <c r="AA8" s="11">
        <v>327</v>
      </c>
      <c r="AB8" s="27">
        <f t="shared" si="8"/>
        <v>8.4808403034429103E-2</v>
      </c>
      <c r="AC8" s="27">
        <f t="shared" si="8"/>
        <v>0.25309597523219812</v>
      </c>
      <c r="AD8" s="11">
        <v>2814</v>
      </c>
      <c r="AE8" s="11">
        <v>772</v>
      </c>
      <c r="AF8" s="11">
        <v>1761</v>
      </c>
      <c r="AG8" s="11">
        <v>443</v>
      </c>
      <c r="AH8" s="11">
        <v>59</v>
      </c>
      <c r="AI8" s="11">
        <v>45</v>
      </c>
      <c r="AJ8" s="34">
        <f t="shared" si="9"/>
        <v>0.62579957356076754</v>
      </c>
      <c r="AK8" s="34">
        <f t="shared" si="9"/>
        <v>0.57383419689119175</v>
      </c>
      <c r="AL8" s="25">
        <f t="shared" si="9"/>
        <v>3.3503691084611015E-2</v>
      </c>
      <c r="AM8" s="25">
        <f t="shared" si="9"/>
        <v>0.10158013544018059</v>
      </c>
      <c r="AN8" s="25">
        <f t="shared" si="10"/>
        <v>2.0966595593461264E-2</v>
      </c>
      <c r="AO8" s="25">
        <f t="shared" si="20"/>
        <v>2.0966595593461264E-2</v>
      </c>
      <c r="AP8" s="25">
        <f t="shared" si="21"/>
        <v>5.8290155440414507E-2</v>
      </c>
      <c r="AQ8" s="11">
        <v>1969</v>
      </c>
      <c r="AR8" s="11">
        <v>663</v>
      </c>
      <c r="AS8" s="11">
        <v>1002</v>
      </c>
      <c r="AT8" s="11">
        <v>331</v>
      </c>
      <c r="AU8" s="11">
        <v>45</v>
      </c>
      <c r="AV8" s="11">
        <v>42</v>
      </c>
      <c r="AW8" s="32">
        <f t="shared" si="11"/>
        <v>0.5088877602844083</v>
      </c>
      <c r="AX8" s="32">
        <f t="shared" si="11"/>
        <v>0.49924585218702866</v>
      </c>
      <c r="AY8" s="33">
        <f t="shared" si="11"/>
        <v>4.4910179640718563E-2</v>
      </c>
      <c r="AZ8" s="33">
        <f t="shared" si="11"/>
        <v>0.12688821752265861</v>
      </c>
      <c r="BA8" s="66">
        <f t="shared" si="22"/>
        <v>2.2854240731335702E-2</v>
      </c>
      <c r="BB8" s="66">
        <f t="shared" si="23"/>
        <v>6.3348416289592757E-2</v>
      </c>
      <c r="BC8" s="55">
        <f t="shared" si="12"/>
        <v>5141</v>
      </c>
      <c r="BD8" s="56">
        <f t="shared" si="13"/>
        <v>8.4808403034429103E-2</v>
      </c>
      <c r="BE8" s="52">
        <f t="shared" si="14"/>
        <v>4783</v>
      </c>
      <c r="BF8" s="31">
        <f t="shared" si="15"/>
        <v>2.1743675517457664E-2</v>
      </c>
      <c r="BG8" s="60">
        <f t="shared" si="16"/>
        <v>2417</v>
      </c>
      <c r="BH8" s="61">
        <f t="shared" si="17"/>
        <v>4.1787339677285894E-2</v>
      </c>
      <c r="BI8" s="11">
        <v>2417</v>
      </c>
      <c r="BJ8" s="11">
        <v>466</v>
      </c>
      <c r="BK8" s="11">
        <v>101</v>
      </c>
      <c r="BL8" s="11">
        <v>52</v>
      </c>
      <c r="BM8" s="22">
        <f t="shared" si="18"/>
        <v>4.1787339677285894E-2</v>
      </c>
      <c r="BN8" s="22">
        <f t="shared" si="18"/>
        <v>0.11158798283261803</v>
      </c>
      <c r="BO8" s="6"/>
      <c r="BQ8" s="6"/>
      <c r="BR8" s="6"/>
      <c r="BU8" s="6"/>
      <c r="BW8" s="6"/>
      <c r="BZ8" s="6"/>
    </row>
    <row r="9" spans="1:78" ht="15">
      <c r="A9" s="5" t="s">
        <v>19</v>
      </c>
      <c r="B9" s="16">
        <f t="shared" si="0"/>
        <v>370</v>
      </c>
      <c r="C9" s="11">
        <v>123</v>
      </c>
      <c r="D9" s="11">
        <v>247</v>
      </c>
      <c r="E9" s="16">
        <f t="shared" si="1"/>
        <v>212</v>
      </c>
      <c r="F9" s="11">
        <v>34</v>
      </c>
      <c r="G9" s="11">
        <v>178</v>
      </c>
      <c r="H9" s="48">
        <f t="shared" si="2"/>
        <v>1.7452830188679245</v>
      </c>
      <c r="I9" s="5">
        <f t="shared" si="3"/>
        <v>80</v>
      </c>
      <c r="J9" s="11">
        <v>11</v>
      </c>
      <c r="K9" s="11">
        <v>69</v>
      </c>
      <c r="L9" s="16">
        <f t="shared" si="4"/>
        <v>78</v>
      </c>
      <c r="M9" s="11">
        <v>11</v>
      </c>
      <c r="N9" s="11">
        <v>67</v>
      </c>
      <c r="O9" s="48">
        <f t="shared" si="5"/>
        <v>1.0256410256410255</v>
      </c>
      <c r="P9" s="19">
        <f t="shared" si="6"/>
        <v>0.21621621621621623</v>
      </c>
      <c r="Q9" s="19">
        <f t="shared" si="7"/>
        <v>0.36792452830188677</v>
      </c>
      <c r="R9" s="11">
        <v>289</v>
      </c>
      <c r="S9" s="11">
        <v>120</v>
      </c>
      <c r="T9" s="11">
        <v>93</v>
      </c>
      <c r="U9" s="11">
        <v>70</v>
      </c>
      <c r="V9" s="25">
        <f t="shared" si="19"/>
        <v>0.3217993079584775</v>
      </c>
      <c r="W9" s="31">
        <f t="shared" si="19"/>
        <v>0.58333333333333337</v>
      </c>
      <c r="X9" s="11">
        <v>2867</v>
      </c>
      <c r="Y9" s="11">
        <v>888</v>
      </c>
      <c r="Z9" s="11">
        <v>211</v>
      </c>
      <c r="AA9" s="11">
        <v>154</v>
      </c>
      <c r="AB9" s="27">
        <f t="shared" si="8"/>
        <v>7.3596093477502622E-2</v>
      </c>
      <c r="AC9" s="27">
        <f t="shared" si="8"/>
        <v>0.17342342342342343</v>
      </c>
      <c r="AD9" s="11">
        <v>2768</v>
      </c>
      <c r="AE9" s="11">
        <v>706</v>
      </c>
      <c r="AF9" s="11">
        <v>1922</v>
      </c>
      <c r="AG9" s="11">
        <v>430</v>
      </c>
      <c r="AH9" s="11">
        <v>64</v>
      </c>
      <c r="AI9" s="11">
        <v>53</v>
      </c>
      <c r="AJ9" s="34">
        <f t="shared" si="9"/>
        <v>0.69436416184971095</v>
      </c>
      <c r="AK9" s="34">
        <f t="shared" si="9"/>
        <v>0.60906515580736542</v>
      </c>
      <c r="AL9" s="25">
        <f t="shared" si="9"/>
        <v>3.3298647242455778E-2</v>
      </c>
      <c r="AM9" s="25">
        <f t="shared" si="9"/>
        <v>0.12325581395348838</v>
      </c>
      <c r="AN9" s="25">
        <f t="shared" si="10"/>
        <v>2.3121387283236993E-2</v>
      </c>
      <c r="AO9" s="25">
        <f t="shared" si="20"/>
        <v>2.3121387283236993E-2</v>
      </c>
      <c r="AP9" s="25">
        <f t="shared" si="21"/>
        <v>7.5070821529745049E-2</v>
      </c>
      <c r="AQ9" s="11">
        <v>1977</v>
      </c>
      <c r="AR9" s="11">
        <v>580</v>
      </c>
      <c r="AS9" s="11">
        <v>1455</v>
      </c>
      <c r="AT9" s="11">
        <v>293</v>
      </c>
      <c r="AU9" s="11">
        <v>177</v>
      </c>
      <c r="AV9" s="11">
        <v>28</v>
      </c>
      <c r="AW9" s="32">
        <f t="shared" si="11"/>
        <v>0.73596358118361149</v>
      </c>
      <c r="AX9" s="32">
        <f t="shared" si="11"/>
        <v>0.5051724137931034</v>
      </c>
      <c r="AY9" s="33">
        <f t="shared" si="11"/>
        <v>0.12164948453608247</v>
      </c>
      <c r="AZ9" s="33">
        <f t="shared" si="11"/>
        <v>9.556313993174062E-2</v>
      </c>
      <c r="BA9" s="66">
        <f t="shared" si="22"/>
        <v>8.9529590288315627E-2</v>
      </c>
      <c r="BB9" s="66">
        <f t="shared" si="23"/>
        <v>4.8275862068965517E-2</v>
      </c>
      <c r="BC9" s="55">
        <f t="shared" si="12"/>
        <v>2867</v>
      </c>
      <c r="BD9" s="56">
        <f t="shared" si="13"/>
        <v>7.3596093477502622E-2</v>
      </c>
      <c r="BE9" s="52">
        <f t="shared" si="14"/>
        <v>4745</v>
      </c>
      <c r="BF9" s="31">
        <f t="shared" si="15"/>
        <v>5.0790305584826133E-2</v>
      </c>
      <c r="BG9" s="60">
        <f t="shared" si="16"/>
        <v>1694</v>
      </c>
      <c r="BH9" s="61">
        <f t="shared" si="17"/>
        <v>3.1877213695395513E-2</v>
      </c>
      <c r="BI9" s="11">
        <v>1694</v>
      </c>
      <c r="BJ9" s="11">
        <v>407</v>
      </c>
      <c r="BK9" s="11">
        <v>54</v>
      </c>
      <c r="BL9" s="11">
        <v>37</v>
      </c>
      <c r="BM9" s="22">
        <f t="shared" si="18"/>
        <v>3.1877213695395513E-2</v>
      </c>
      <c r="BN9" s="22">
        <f t="shared" si="18"/>
        <v>9.0909090909090912E-2</v>
      </c>
      <c r="BO9" s="6"/>
      <c r="BQ9" s="6"/>
      <c r="BR9" s="6"/>
      <c r="BU9" s="6"/>
      <c r="BW9" s="6"/>
      <c r="BZ9" s="6"/>
    </row>
    <row r="10" spans="1:78" ht="15">
      <c r="A10" s="5" t="s">
        <v>20</v>
      </c>
      <c r="B10" s="16">
        <f t="shared" si="0"/>
        <v>277</v>
      </c>
      <c r="C10" s="11">
        <v>69</v>
      </c>
      <c r="D10" s="11">
        <v>208</v>
      </c>
      <c r="E10" s="16">
        <f t="shared" si="1"/>
        <v>194</v>
      </c>
      <c r="F10" s="11">
        <v>38</v>
      </c>
      <c r="G10" s="11">
        <v>156</v>
      </c>
      <c r="H10" s="48">
        <f t="shared" si="2"/>
        <v>1.4278350515463918</v>
      </c>
      <c r="I10" s="5">
        <f t="shared" si="3"/>
        <v>62</v>
      </c>
      <c r="J10" s="11">
        <v>12</v>
      </c>
      <c r="K10" s="11">
        <v>50</v>
      </c>
      <c r="L10" s="16">
        <f t="shared" si="4"/>
        <v>62</v>
      </c>
      <c r="M10" s="11">
        <v>12</v>
      </c>
      <c r="N10" s="11">
        <v>50</v>
      </c>
      <c r="O10" s="48">
        <f t="shared" si="5"/>
        <v>1</v>
      </c>
      <c r="P10" s="19">
        <f t="shared" si="6"/>
        <v>0.22382671480144403</v>
      </c>
      <c r="Q10" s="19">
        <f t="shared" si="7"/>
        <v>0.31958762886597936</v>
      </c>
      <c r="R10" s="11">
        <v>361</v>
      </c>
      <c r="S10" s="11">
        <v>130</v>
      </c>
      <c r="T10" s="11">
        <v>95</v>
      </c>
      <c r="U10" s="11">
        <v>79</v>
      </c>
      <c r="V10" s="25">
        <f t="shared" si="19"/>
        <v>0.26315789473684209</v>
      </c>
      <c r="W10" s="31">
        <f t="shared" si="19"/>
        <v>0.60769230769230764</v>
      </c>
      <c r="X10" s="11">
        <v>5111</v>
      </c>
      <c r="Y10" s="11">
        <v>895</v>
      </c>
      <c r="Z10" s="11">
        <v>299</v>
      </c>
      <c r="AA10" s="11">
        <v>192</v>
      </c>
      <c r="AB10" s="27">
        <f t="shared" si="8"/>
        <v>5.8501271766777538E-2</v>
      </c>
      <c r="AC10" s="27">
        <f t="shared" si="8"/>
        <v>0.21452513966480447</v>
      </c>
      <c r="AD10" s="11">
        <v>3689</v>
      </c>
      <c r="AE10" s="11">
        <v>674</v>
      </c>
      <c r="AF10" s="11">
        <v>2054</v>
      </c>
      <c r="AG10" s="11">
        <v>403</v>
      </c>
      <c r="AH10" s="11">
        <v>41</v>
      </c>
      <c r="AI10" s="11">
        <v>30</v>
      </c>
      <c r="AJ10" s="34">
        <f t="shared" si="9"/>
        <v>0.5567904581187314</v>
      </c>
      <c r="AK10" s="34">
        <f t="shared" si="9"/>
        <v>0.59792284866468848</v>
      </c>
      <c r="AL10" s="25">
        <f t="shared" si="9"/>
        <v>1.9961051606621226E-2</v>
      </c>
      <c r="AM10" s="25">
        <f t="shared" si="9"/>
        <v>7.4441687344913146E-2</v>
      </c>
      <c r="AN10" s="25">
        <f t="shared" si="10"/>
        <v>1.1114123068582272E-2</v>
      </c>
      <c r="AO10" s="25">
        <f t="shared" si="20"/>
        <v>1.1114123068582272E-2</v>
      </c>
      <c r="AP10" s="25">
        <f t="shared" si="21"/>
        <v>4.4510385756676561E-2</v>
      </c>
      <c r="AQ10" s="11">
        <v>2019</v>
      </c>
      <c r="AR10" s="11">
        <v>628</v>
      </c>
      <c r="AS10" s="11">
        <v>1200</v>
      </c>
      <c r="AT10" s="11">
        <v>320</v>
      </c>
      <c r="AU10" s="11">
        <v>45</v>
      </c>
      <c r="AV10" s="11">
        <v>36</v>
      </c>
      <c r="AW10" s="32">
        <f t="shared" si="11"/>
        <v>0.59435364041604755</v>
      </c>
      <c r="AX10" s="32">
        <f t="shared" si="11"/>
        <v>0.50955414012738853</v>
      </c>
      <c r="AY10" s="33">
        <f t="shared" si="11"/>
        <v>3.7499999999999999E-2</v>
      </c>
      <c r="AZ10" s="33">
        <f t="shared" si="11"/>
        <v>0.1125</v>
      </c>
      <c r="BA10" s="66">
        <f t="shared" si="22"/>
        <v>2.2288261515601784E-2</v>
      </c>
      <c r="BB10" s="66">
        <f t="shared" si="23"/>
        <v>5.7324840764331211E-2</v>
      </c>
      <c r="BC10" s="55">
        <f t="shared" si="12"/>
        <v>5111</v>
      </c>
      <c r="BD10" s="56">
        <f t="shared" si="13"/>
        <v>5.8501271766777538E-2</v>
      </c>
      <c r="BE10" s="52">
        <f t="shared" si="14"/>
        <v>5708</v>
      </c>
      <c r="BF10" s="31">
        <f t="shared" si="15"/>
        <v>1.5066573230553609E-2</v>
      </c>
      <c r="BG10" s="60">
        <f t="shared" si="16"/>
        <v>1482</v>
      </c>
      <c r="BH10" s="61">
        <f t="shared" si="17"/>
        <v>4.7233468286099867E-2</v>
      </c>
      <c r="BI10" s="11">
        <v>1482</v>
      </c>
      <c r="BJ10" s="11">
        <v>350</v>
      </c>
      <c r="BK10" s="11">
        <v>70</v>
      </c>
      <c r="BL10" s="11">
        <v>29</v>
      </c>
      <c r="BM10" s="22">
        <f t="shared" si="18"/>
        <v>4.7233468286099867E-2</v>
      </c>
      <c r="BN10" s="22">
        <f t="shared" si="18"/>
        <v>8.2857142857142851E-2</v>
      </c>
      <c r="BO10" s="6"/>
      <c r="BQ10" s="6"/>
      <c r="BR10" s="6"/>
      <c r="BU10" s="6"/>
      <c r="BW10" s="6"/>
      <c r="BZ10" s="6"/>
    </row>
    <row r="11" spans="1:78" ht="15">
      <c r="A11" s="5" t="s">
        <v>21</v>
      </c>
      <c r="B11" s="16">
        <f t="shared" si="0"/>
        <v>467</v>
      </c>
      <c r="C11" s="11">
        <v>295</v>
      </c>
      <c r="D11" s="11">
        <v>172</v>
      </c>
      <c r="E11" s="16">
        <f t="shared" si="1"/>
        <v>387</v>
      </c>
      <c r="F11" s="11">
        <v>249</v>
      </c>
      <c r="G11" s="11">
        <v>138</v>
      </c>
      <c r="H11" s="48">
        <f t="shared" si="2"/>
        <v>1.20671834625323</v>
      </c>
      <c r="I11" s="5">
        <f t="shared" si="3"/>
        <v>194</v>
      </c>
      <c r="J11" s="11">
        <v>140</v>
      </c>
      <c r="K11" s="11">
        <v>54</v>
      </c>
      <c r="L11" s="16">
        <f t="shared" si="4"/>
        <v>192</v>
      </c>
      <c r="M11" s="11">
        <v>138</v>
      </c>
      <c r="N11" s="11">
        <v>54</v>
      </c>
      <c r="O11" s="48">
        <f t="shared" si="5"/>
        <v>1.0104166666666667</v>
      </c>
      <c r="P11" s="19">
        <f t="shared" si="6"/>
        <v>0.41541755888650966</v>
      </c>
      <c r="Q11" s="19">
        <f t="shared" si="7"/>
        <v>0.49612403100775193</v>
      </c>
      <c r="R11" s="11">
        <v>373</v>
      </c>
      <c r="S11" s="11">
        <v>152</v>
      </c>
      <c r="T11" s="11">
        <v>106</v>
      </c>
      <c r="U11" s="11">
        <v>92</v>
      </c>
      <c r="V11" s="25">
        <f t="shared" si="19"/>
        <v>0.28418230563002683</v>
      </c>
      <c r="W11" s="31">
        <f t="shared" si="19"/>
        <v>0.60526315789473684</v>
      </c>
      <c r="X11" s="11">
        <v>6681</v>
      </c>
      <c r="Y11" s="11">
        <v>1543</v>
      </c>
      <c r="Z11" s="11">
        <v>680</v>
      </c>
      <c r="AA11" s="11">
        <v>474</v>
      </c>
      <c r="AB11" s="27">
        <f t="shared" si="8"/>
        <v>0.10178117048346055</v>
      </c>
      <c r="AC11" s="27">
        <f t="shared" si="8"/>
        <v>0.30719377835385614</v>
      </c>
      <c r="AD11" s="11">
        <v>4184</v>
      </c>
      <c r="AE11" s="11">
        <v>878</v>
      </c>
      <c r="AF11" s="11">
        <v>2573</v>
      </c>
      <c r="AG11" s="11">
        <v>571</v>
      </c>
      <c r="AH11" s="11">
        <v>90</v>
      </c>
      <c r="AI11" s="11">
        <v>71</v>
      </c>
      <c r="AJ11" s="34">
        <f t="shared" si="9"/>
        <v>0.61496175908221795</v>
      </c>
      <c r="AK11" s="34">
        <f t="shared" si="9"/>
        <v>0.65034168564920269</v>
      </c>
      <c r="AL11" s="25">
        <f t="shared" si="9"/>
        <v>3.4978624174115819E-2</v>
      </c>
      <c r="AM11" s="25">
        <f t="shared" si="9"/>
        <v>0.12434325744308231</v>
      </c>
      <c r="AN11" s="25">
        <f t="shared" si="10"/>
        <v>2.1510516252390057E-2</v>
      </c>
      <c r="AO11" s="25">
        <f t="shared" si="20"/>
        <v>2.1510516252390057E-2</v>
      </c>
      <c r="AP11" s="25">
        <f t="shared" si="21"/>
        <v>8.0865603644646927E-2</v>
      </c>
      <c r="AQ11" s="11">
        <v>2586</v>
      </c>
      <c r="AR11" s="11">
        <v>751</v>
      </c>
      <c r="AS11" s="11">
        <v>1461</v>
      </c>
      <c r="AT11" s="11">
        <v>403</v>
      </c>
      <c r="AU11" s="11">
        <v>58</v>
      </c>
      <c r="AV11" s="11">
        <v>53</v>
      </c>
      <c r="AW11" s="32">
        <f t="shared" si="11"/>
        <v>0.56496519721577731</v>
      </c>
      <c r="AX11" s="32">
        <f t="shared" si="11"/>
        <v>0.5366178428761651</v>
      </c>
      <c r="AY11" s="33">
        <f t="shared" si="11"/>
        <v>3.969883641341547E-2</v>
      </c>
      <c r="AZ11" s="33">
        <f t="shared" si="11"/>
        <v>0.13151364764267989</v>
      </c>
      <c r="BA11" s="66">
        <f t="shared" si="22"/>
        <v>2.2428460943542151E-2</v>
      </c>
      <c r="BB11" s="66">
        <f t="shared" si="23"/>
        <v>7.057256990679095E-2</v>
      </c>
      <c r="BC11" s="55">
        <f t="shared" si="12"/>
        <v>6681</v>
      </c>
      <c r="BD11" s="56">
        <f t="shared" si="13"/>
        <v>0.10178117048346055</v>
      </c>
      <c r="BE11" s="52">
        <f t="shared" si="14"/>
        <v>6770</v>
      </c>
      <c r="BF11" s="31">
        <f t="shared" si="15"/>
        <v>2.1861152141802068E-2</v>
      </c>
      <c r="BG11" s="60">
        <f t="shared" si="16"/>
        <v>2829</v>
      </c>
      <c r="BH11" s="61">
        <f t="shared" si="17"/>
        <v>5.726405090137858E-2</v>
      </c>
      <c r="BI11" s="11">
        <v>2829</v>
      </c>
      <c r="BJ11" s="11">
        <v>482</v>
      </c>
      <c r="BK11" s="11">
        <v>162</v>
      </c>
      <c r="BL11" s="11">
        <v>78</v>
      </c>
      <c r="BM11" s="22">
        <f t="shared" si="18"/>
        <v>5.726405090137858E-2</v>
      </c>
      <c r="BN11" s="22">
        <f t="shared" si="18"/>
        <v>0.16182572614107885</v>
      </c>
      <c r="BO11" s="6"/>
      <c r="BQ11" s="6"/>
      <c r="BR11" s="6"/>
      <c r="BU11" s="6"/>
      <c r="BW11" s="6"/>
      <c r="BZ11" s="6"/>
    </row>
    <row r="12" spans="1:78" ht="15">
      <c r="A12" s="5" t="s">
        <v>22</v>
      </c>
      <c r="B12" s="16">
        <f t="shared" si="0"/>
        <v>988</v>
      </c>
      <c r="C12" s="11">
        <v>781</v>
      </c>
      <c r="D12" s="11">
        <v>207</v>
      </c>
      <c r="E12" s="16">
        <f t="shared" si="1"/>
        <v>435</v>
      </c>
      <c r="F12" s="11">
        <v>295</v>
      </c>
      <c r="G12" s="11">
        <v>140</v>
      </c>
      <c r="H12" s="48">
        <f t="shared" si="2"/>
        <v>2.2712643678160918</v>
      </c>
      <c r="I12" s="5">
        <f t="shared" si="3"/>
        <v>239</v>
      </c>
      <c r="J12" s="11">
        <v>189</v>
      </c>
      <c r="K12" s="11">
        <v>50</v>
      </c>
      <c r="L12" s="16">
        <f t="shared" si="4"/>
        <v>230</v>
      </c>
      <c r="M12" s="11">
        <v>180</v>
      </c>
      <c r="N12" s="11">
        <v>50</v>
      </c>
      <c r="O12" s="48">
        <f t="shared" si="5"/>
        <v>1.0391304347826087</v>
      </c>
      <c r="P12" s="19">
        <f t="shared" si="6"/>
        <v>0.24190283400809717</v>
      </c>
      <c r="Q12" s="19">
        <f t="shared" si="7"/>
        <v>0.52873563218390807</v>
      </c>
      <c r="R12" s="11">
        <v>400</v>
      </c>
      <c r="S12" s="11">
        <v>167</v>
      </c>
      <c r="T12" s="11">
        <v>112</v>
      </c>
      <c r="U12" s="11">
        <v>106</v>
      </c>
      <c r="V12" s="25">
        <f t="shared" si="19"/>
        <v>0.28000000000000003</v>
      </c>
      <c r="W12" s="31">
        <f t="shared" si="19"/>
        <v>0.6347305389221557</v>
      </c>
      <c r="X12" s="11">
        <v>5727</v>
      </c>
      <c r="Y12" s="11">
        <v>1323</v>
      </c>
      <c r="Z12" s="11">
        <v>439</v>
      </c>
      <c r="AA12" s="11">
        <v>327</v>
      </c>
      <c r="AB12" s="27">
        <f t="shared" si="8"/>
        <v>7.6654443862406149E-2</v>
      </c>
      <c r="AC12" s="27">
        <f t="shared" si="8"/>
        <v>0.2471655328798186</v>
      </c>
      <c r="AD12" s="11">
        <v>3504</v>
      </c>
      <c r="AE12" s="11">
        <v>782</v>
      </c>
      <c r="AF12" s="11">
        <v>2242</v>
      </c>
      <c r="AG12" s="11">
        <v>494</v>
      </c>
      <c r="AH12" s="11">
        <v>95</v>
      </c>
      <c r="AI12" s="11">
        <v>63</v>
      </c>
      <c r="AJ12" s="34">
        <f t="shared" si="9"/>
        <v>0.63984018264840181</v>
      </c>
      <c r="AK12" s="34">
        <f t="shared" si="9"/>
        <v>0.63171355498721227</v>
      </c>
      <c r="AL12" s="25">
        <f t="shared" si="9"/>
        <v>4.2372881355932202E-2</v>
      </c>
      <c r="AM12" s="25">
        <f t="shared" si="9"/>
        <v>0.12753036437246965</v>
      </c>
      <c r="AN12" s="25">
        <f t="shared" si="10"/>
        <v>2.711187214611872E-2</v>
      </c>
      <c r="AO12" s="25">
        <f t="shared" si="20"/>
        <v>2.711187214611872E-2</v>
      </c>
      <c r="AP12" s="25">
        <f t="shared" si="21"/>
        <v>8.0562659846547313E-2</v>
      </c>
      <c r="AQ12" s="11">
        <v>2619</v>
      </c>
      <c r="AR12" s="11">
        <v>732</v>
      </c>
      <c r="AS12" s="11">
        <v>1306</v>
      </c>
      <c r="AT12" s="11">
        <v>407</v>
      </c>
      <c r="AU12" s="11">
        <v>93</v>
      </c>
      <c r="AV12" s="11">
        <v>72</v>
      </c>
      <c r="AW12" s="32">
        <f t="shared" si="11"/>
        <v>0.49866361206567394</v>
      </c>
      <c r="AX12" s="32">
        <f t="shared" si="11"/>
        <v>0.55601092896174864</v>
      </c>
      <c r="AY12" s="33">
        <f t="shared" si="11"/>
        <v>7.1209800918836136E-2</v>
      </c>
      <c r="AZ12" s="33">
        <f t="shared" si="11"/>
        <v>0.1769041769041769</v>
      </c>
      <c r="BA12" s="66">
        <f t="shared" si="22"/>
        <v>3.5509736540664374E-2</v>
      </c>
      <c r="BB12" s="66">
        <f t="shared" si="23"/>
        <v>9.8360655737704916E-2</v>
      </c>
      <c r="BC12" s="55">
        <f t="shared" si="12"/>
        <v>5727</v>
      </c>
      <c r="BD12" s="56">
        <f t="shared" si="13"/>
        <v>7.6654443862406149E-2</v>
      </c>
      <c r="BE12" s="52">
        <f t="shared" si="14"/>
        <v>6123</v>
      </c>
      <c r="BF12" s="31">
        <f t="shared" si="15"/>
        <v>3.0703903315368285E-2</v>
      </c>
      <c r="BG12" s="60">
        <f t="shared" si="16"/>
        <v>1698</v>
      </c>
      <c r="BH12" s="61">
        <f t="shared" si="17"/>
        <v>6.8315665488810365E-2</v>
      </c>
      <c r="BI12" s="11">
        <v>1698</v>
      </c>
      <c r="BJ12" s="11">
        <v>414</v>
      </c>
      <c r="BK12" s="11">
        <v>116</v>
      </c>
      <c r="BL12" s="11">
        <v>62</v>
      </c>
      <c r="BM12" s="22">
        <f t="shared" si="18"/>
        <v>6.8315665488810365E-2</v>
      </c>
      <c r="BN12" s="22">
        <f t="shared" si="18"/>
        <v>0.14975845410628019</v>
      </c>
      <c r="BO12" s="6"/>
      <c r="BQ12" s="6"/>
      <c r="BR12" s="6"/>
      <c r="BU12" s="6"/>
      <c r="BW12" s="6"/>
      <c r="BZ12" s="6"/>
    </row>
    <row r="13" spans="1:78" s="41" customFormat="1" ht="15">
      <c r="A13" s="41" t="s">
        <v>23</v>
      </c>
      <c r="B13" s="42">
        <f t="shared" si="0"/>
        <v>1363</v>
      </c>
      <c r="C13" s="43">
        <v>1113</v>
      </c>
      <c r="D13" s="43">
        <v>250</v>
      </c>
      <c r="E13" s="42">
        <f t="shared" si="1"/>
        <v>210</v>
      </c>
      <c r="F13" s="43">
        <v>40</v>
      </c>
      <c r="G13" s="43">
        <v>170</v>
      </c>
      <c r="H13" s="48">
        <f t="shared" si="2"/>
        <v>6.4904761904761905</v>
      </c>
      <c r="I13" s="41">
        <f t="shared" si="3"/>
        <v>77</v>
      </c>
      <c r="J13" s="43">
        <v>11</v>
      </c>
      <c r="K13" s="43">
        <v>66</v>
      </c>
      <c r="L13" s="42">
        <f t="shared" si="4"/>
        <v>77</v>
      </c>
      <c r="M13" s="43">
        <v>11</v>
      </c>
      <c r="N13" s="43">
        <v>66</v>
      </c>
      <c r="O13" s="48">
        <f t="shared" si="5"/>
        <v>1</v>
      </c>
      <c r="P13" s="44">
        <f t="shared" si="6"/>
        <v>5.6493030080704332E-2</v>
      </c>
      <c r="Q13" s="44">
        <f t="shared" si="7"/>
        <v>0.36666666666666664</v>
      </c>
      <c r="R13" s="43">
        <v>1421</v>
      </c>
      <c r="S13" s="43">
        <v>165</v>
      </c>
      <c r="T13" s="43">
        <v>383</v>
      </c>
      <c r="U13" s="43">
        <v>110</v>
      </c>
      <c r="V13" s="44">
        <f t="shared" si="19"/>
        <v>0.26952850105559467</v>
      </c>
      <c r="W13" s="45">
        <f t="shared" si="19"/>
        <v>0.66666666666666663</v>
      </c>
      <c r="X13" s="43">
        <v>9206</v>
      </c>
      <c r="Y13" s="43">
        <v>1721</v>
      </c>
      <c r="Z13" s="43">
        <v>904</v>
      </c>
      <c r="AA13" s="43">
        <v>479</v>
      </c>
      <c r="AB13" s="44">
        <f t="shared" si="8"/>
        <v>9.8196828155550725E-2</v>
      </c>
      <c r="AC13" s="44">
        <f t="shared" si="8"/>
        <v>0.27832655432887854</v>
      </c>
      <c r="AD13" s="43">
        <v>4940</v>
      </c>
      <c r="AE13" s="43">
        <v>1117</v>
      </c>
      <c r="AF13" s="43">
        <v>3586</v>
      </c>
      <c r="AG13" s="43">
        <v>850</v>
      </c>
      <c r="AH13" s="43">
        <v>149</v>
      </c>
      <c r="AI13" s="43">
        <v>100</v>
      </c>
      <c r="AJ13" s="44">
        <f>AF13/AD13</f>
        <v>0.72591093117408911</v>
      </c>
      <c r="AK13" s="44">
        <f>AG13/AE13</f>
        <v>0.76096687555953446</v>
      </c>
      <c r="AL13" s="44">
        <f>AH13/AF13</f>
        <v>4.1550474065811492E-2</v>
      </c>
      <c r="AM13" s="44">
        <f t="shared" si="9"/>
        <v>0.11764705882352941</v>
      </c>
      <c r="AN13" s="25">
        <f t="shared" si="10"/>
        <v>3.0161943319838055E-2</v>
      </c>
      <c r="AO13" s="25">
        <f t="shared" si="20"/>
        <v>3.0161943319838055E-2</v>
      </c>
      <c r="AP13" s="25">
        <f t="shared" si="21"/>
        <v>8.9525514771709933E-2</v>
      </c>
      <c r="AQ13" s="43">
        <v>3320</v>
      </c>
      <c r="AR13" s="43">
        <v>937</v>
      </c>
      <c r="AS13" s="43">
        <v>2071</v>
      </c>
      <c r="AT13" s="43">
        <v>562</v>
      </c>
      <c r="AU13" s="43">
        <v>102</v>
      </c>
      <c r="AV13" s="43">
        <v>81</v>
      </c>
      <c r="AW13" s="45">
        <f t="shared" si="11"/>
        <v>0.62379518072289153</v>
      </c>
      <c r="AX13" s="45">
        <f t="shared" si="11"/>
        <v>0.59978655282817506</v>
      </c>
      <c r="AY13" s="46">
        <f t="shared" si="11"/>
        <v>4.9251569290197972E-2</v>
      </c>
      <c r="AZ13" s="46">
        <f t="shared" si="11"/>
        <v>0.14412811387900357</v>
      </c>
      <c r="BA13" s="66">
        <f t="shared" si="22"/>
        <v>3.0722891566265061E-2</v>
      </c>
      <c r="BB13" s="66">
        <f t="shared" si="23"/>
        <v>8.6446104589114198E-2</v>
      </c>
      <c r="BC13" s="55">
        <f t="shared" si="12"/>
        <v>9206</v>
      </c>
      <c r="BD13" s="56">
        <f t="shared" si="13"/>
        <v>9.8196828155550725E-2</v>
      </c>
      <c r="BE13" s="52">
        <f t="shared" si="14"/>
        <v>8260</v>
      </c>
      <c r="BF13" s="31">
        <f t="shared" si="15"/>
        <v>3.0387409200968524E-2</v>
      </c>
      <c r="BG13" s="60">
        <f t="shared" si="16"/>
        <v>1674</v>
      </c>
      <c r="BH13" s="61">
        <f t="shared" si="17"/>
        <v>7.8255675029868577E-2</v>
      </c>
      <c r="BI13" s="43">
        <v>1674</v>
      </c>
      <c r="BJ13" s="43">
        <v>454</v>
      </c>
      <c r="BK13" s="43">
        <v>131</v>
      </c>
      <c r="BL13" s="43">
        <v>61</v>
      </c>
      <c r="BM13" s="47">
        <f t="shared" si="18"/>
        <v>7.8255675029868577E-2</v>
      </c>
      <c r="BN13" s="47">
        <f t="shared" si="18"/>
        <v>0.1343612334801762</v>
      </c>
      <c r="BO13" s="47"/>
      <c r="BQ13" s="47"/>
      <c r="BR13" s="47"/>
      <c r="BU13" s="47"/>
      <c r="BW13" s="47"/>
      <c r="BZ13" s="47"/>
    </row>
    <row r="14" spans="1:78" ht="15">
      <c r="A14" s="5" t="s">
        <v>24</v>
      </c>
      <c r="B14" s="16">
        <f t="shared" si="0"/>
        <v>955</v>
      </c>
      <c r="C14" s="11">
        <v>707</v>
      </c>
      <c r="D14" s="11">
        <v>248</v>
      </c>
      <c r="E14" s="16">
        <f t="shared" si="1"/>
        <v>748</v>
      </c>
      <c r="F14" s="11">
        <v>580</v>
      </c>
      <c r="G14" s="11">
        <v>168</v>
      </c>
      <c r="H14" s="48">
        <f t="shared" si="2"/>
        <v>1.2767379679144386</v>
      </c>
      <c r="I14" s="5">
        <f t="shared" si="3"/>
        <v>549</v>
      </c>
      <c r="J14" s="11">
        <v>490</v>
      </c>
      <c r="K14" s="11">
        <v>59</v>
      </c>
      <c r="L14" s="16">
        <f t="shared" si="4"/>
        <v>537</v>
      </c>
      <c r="M14" s="11">
        <v>478</v>
      </c>
      <c r="N14" s="11">
        <v>59</v>
      </c>
      <c r="O14" s="48">
        <f t="shared" si="5"/>
        <v>1.0223463687150838</v>
      </c>
      <c r="P14" s="19">
        <f t="shared" si="6"/>
        <v>0.57486910994764395</v>
      </c>
      <c r="Q14" s="19">
        <f t="shared" si="7"/>
        <v>0.71791443850267378</v>
      </c>
      <c r="R14" s="11">
        <v>380</v>
      </c>
      <c r="S14" s="11">
        <v>152</v>
      </c>
      <c r="T14" s="11">
        <v>118</v>
      </c>
      <c r="U14" s="11">
        <v>102</v>
      </c>
      <c r="V14" s="25">
        <f t="shared" si="19"/>
        <v>0.31052631578947371</v>
      </c>
      <c r="W14" s="31">
        <f t="shared" si="19"/>
        <v>0.67105263157894735</v>
      </c>
      <c r="X14" s="11">
        <v>8092</v>
      </c>
      <c r="Y14" s="11">
        <v>1582</v>
      </c>
      <c r="Z14" s="11">
        <v>1018</v>
      </c>
      <c r="AA14" s="11">
        <v>587</v>
      </c>
      <c r="AB14" s="27">
        <f t="shared" si="8"/>
        <v>0.12580326248146317</v>
      </c>
      <c r="AC14" s="27">
        <f t="shared" si="8"/>
        <v>0.37104930467762326</v>
      </c>
      <c r="AD14" s="11">
        <v>5314</v>
      </c>
      <c r="AE14" s="11">
        <v>1276</v>
      </c>
      <c r="AF14" s="11">
        <v>3698</v>
      </c>
      <c r="AG14" s="11">
        <v>935</v>
      </c>
      <c r="AH14" s="11">
        <v>192</v>
      </c>
      <c r="AI14" s="11">
        <v>151</v>
      </c>
      <c r="AJ14" s="34">
        <f t="shared" ref="AJ14:AM20" si="24">AF14/AD14</f>
        <v>0.6958976289047798</v>
      </c>
      <c r="AK14" s="34">
        <f t="shared" si="24"/>
        <v>0.73275862068965514</v>
      </c>
      <c r="AL14" s="25">
        <f t="shared" si="24"/>
        <v>5.1919956733369389E-2</v>
      </c>
      <c r="AM14" s="25">
        <f t="shared" si="9"/>
        <v>0.16149732620320856</v>
      </c>
      <c r="AN14" s="25">
        <f t="shared" si="10"/>
        <v>3.6130974783590515E-2</v>
      </c>
      <c r="AO14" s="25">
        <f t="shared" si="20"/>
        <v>3.6130974783590515E-2</v>
      </c>
      <c r="AP14" s="25">
        <f t="shared" si="21"/>
        <v>0.11833855799373041</v>
      </c>
      <c r="AQ14" s="11">
        <v>2698</v>
      </c>
      <c r="AR14" s="11">
        <v>873</v>
      </c>
      <c r="AS14" s="11">
        <v>1533</v>
      </c>
      <c r="AT14" s="11">
        <v>490</v>
      </c>
      <c r="AU14" s="11">
        <v>110</v>
      </c>
      <c r="AV14" s="11">
        <v>78</v>
      </c>
      <c r="AW14" s="32">
        <f t="shared" si="11"/>
        <v>0.56819866567828026</v>
      </c>
      <c r="AX14" s="32">
        <f t="shared" si="11"/>
        <v>0.56128293241695304</v>
      </c>
      <c r="AY14" s="33">
        <f t="shared" si="11"/>
        <v>7.175472928897586E-2</v>
      </c>
      <c r="AZ14" s="33">
        <f t="shared" si="11"/>
        <v>0.15918367346938775</v>
      </c>
      <c r="BA14" s="66">
        <f t="shared" si="22"/>
        <v>4.0770941438102296E-2</v>
      </c>
      <c r="BB14" s="66">
        <f t="shared" si="23"/>
        <v>8.9347079037800689E-2</v>
      </c>
      <c r="BC14" s="55">
        <f t="shared" si="12"/>
        <v>8092</v>
      </c>
      <c r="BD14" s="56">
        <f t="shared" si="13"/>
        <v>0.12580326248146317</v>
      </c>
      <c r="BE14" s="52">
        <f t="shared" si="14"/>
        <v>8012</v>
      </c>
      <c r="BF14" s="31">
        <f t="shared" si="15"/>
        <v>3.7693459810284574E-2</v>
      </c>
      <c r="BG14" s="60">
        <f t="shared" si="16"/>
        <v>1911</v>
      </c>
      <c r="BH14" s="61">
        <f t="shared" si="17"/>
        <v>8.0062794348508631E-2</v>
      </c>
      <c r="BI14" s="11">
        <v>1911</v>
      </c>
      <c r="BJ14" s="11">
        <v>448</v>
      </c>
      <c r="BK14" s="11">
        <v>153</v>
      </c>
      <c r="BL14" s="11">
        <v>67</v>
      </c>
      <c r="BM14" s="22">
        <f t="shared" si="18"/>
        <v>8.0062794348508631E-2</v>
      </c>
      <c r="BN14" s="22">
        <f t="shared" si="18"/>
        <v>0.14955357142857142</v>
      </c>
      <c r="BO14" s="6"/>
      <c r="BQ14" s="6"/>
      <c r="BR14" s="6"/>
      <c r="BU14" s="6"/>
      <c r="BW14" s="6"/>
      <c r="BZ14" s="6"/>
    </row>
    <row r="15" spans="1:78" ht="15">
      <c r="A15" s="5" t="s">
        <v>25</v>
      </c>
      <c r="B15" s="16">
        <f t="shared" si="0"/>
        <v>812</v>
      </c>
      <c r="C15" s="11">
        <v>553</v>
      </c>
      <c r="D15" s="11">
        <v>259</v>
      </c>
      <c r="E15" s="16">
        <f t="shared" si="1"/>
        <v>510</v>
      </c>
      <c r="F15" s="11">
        <v>349</v>
      </c>
      <c r="G15" s="11">
        <v>161</v>
      </c>
      <c r="H15" s="48">
        <f t="shared" si="2"/>
        <v>1.5921568627450979</v>
      </c>
      <c r="I15" s="5">
        <f t="shared" si="3"/>
        <v>281</v>
      </c>
      <c r="J15" s="11">
        <v>218</v>
      </c>
      <c r="K15" s="11">
        <v>63</v>
      </c>
      <c r="L15" s="16">
        <f t="shared" si="4"/>
        <v>273</v>
      </c>
      <c r="M15" s="11">
        <v>210</v>
      </c>
      <c r="N15" s="11">
        <v>63</v>
      </c>
      <c r="O15" s="48">
        <f t="shared" si="5"/>
        <v>1.0293040293040292</v>
      </c>
      <c r="P15" s="19">
        <f t="shared" si="6"/>
        <v>0.3460591133004926</v>
      </c>
      <c r="Q15" s="19">
        <f t="shared" si="7"/>
        <v>0.53529411764705881</v>
      </c>
      <c r="R15" s="11">
        <v>421</v>
      </c>
      <c r="S15" s="11">
        <v>183</v>
      </c>
      <c r="T15" s="11">
        <v>109</v>
      </c>
      <c r="U15" s="11">
        <v>101</v>
      </c>
      <c r="V15" s="25">
        <f t="shared" si="19"/>
        <v>0.25890736342042753</v>
      </c>
      <c r="W15" s="31">
        <f t="shared" si="19"/>
        <v>0.55191256830601088</v>
      </c>
      <c r="X15" s="11">
        <v>5345</v>
      </c>
      <c r="Y15" s="11">
        <v>1341</v>
      </c>
      <c r="Z15" s="11">
        <v>578</v>
      </c>
      <c r="AA15" s="11">
        <v>367</v>
      </c>
      <c r="AB15" s="27">
        <f t="shared" si="8"/>
        <v>0.10813844714686623</v>
      </c>
      <c r="AC15" s="27">
        <f t="shared" si="8"/>
        <v>0.27367636092468306</v>
      </c>
      <c r="AD15" s="11">
        <v>2987</v>
      </c>
      <c r="AE15" s="11">
        <v>780</v>
      </c>
      <c r="AF15" s="11">
        <v>2055</v>
      </c>
      <c r="AG15" s="11">
        <v>515</v>
      </c>
      <c r="AH15" s="11">
        <v>84</v>
      </c>
      <c r="AI15" s="11">
        <v>62</v>
      </c>
      <c r="AJ15" s="34">
        <f t="shared" si="24"/>
        <v>0.68798125209240035</v>
      </c>
      <c r="AK15" s="34">
        <f t="shared" si="24"/>
        <v>0.66025641025641024</v>
      </c>
      <c r="AL15" s="25">
        <f t="shared" si="24"/>
        <v>4.0875912408759124E-2</v>
      </c>
      <c r="AM15" s="25">
        <f t="shared" si="9"/>
        <v>0.12038834951456311</v>
      </c>
      <c r="AN15" s="25">
        <f t="shared" si="10"/>
        <v>2.8121861399397388E-2</v>
      </c>
      <c r="AO15" s="25">
        <f t="shared" si="20"/>
        <v>2.8121861399397388E-2</v>
      </c>
      <c r="AP15" s="25">
        <f t="shared" si="21"/>
        <v>7.9487179487179482E-2</v>
      </c>
      <c r="AQ15" s="11">
        <v>2051</v>
      </c>
      <c r="AR15" s="11">
        <v>703</v>
      </c>
      <c r="AS15" s="11">
        <v>1239</v>
      </c>
      <c r="AT15" s="11">
        <v>351</v>
      </c>
      <c r="AU15" s="11">
        <v>63</v>
      </c>
      <c r="AV15" s="11">
        <v>50</v>
      </c>
      <c r="AW15" s="32">
        <f t="shared" si="11"/>
        <v>0.60409556313993173</v>
      </c>
      <c r="AX15" s="32">
        <f t="shared" si="11"/>
        <v>0.49928876244665721</v>
      </c>
      <c r="AY15" s="33">
        <f t="shared" si="11"/>
        <v>5.0847457627118647E-2</v>
      </c>
      <c r="AZ15" s="33">
        <f t="shared" si="11"/>
        <v>0.14245014245014245</v>
      </c>
      <c r="BA15" s="66">
        <f t="shared" si="22"/>
        <v>3.0716723549488054E-2</v>
      </c>
      <c r="BB15" s="66">
        <f t="shared" si="23"/>
        <v>7.1123755334281655E-2</v>
      </c>
      <c r="BC15" s="55">
        <f t="shared" si="12"/>
        <v>5345</v>
      </c>
      <c r="BD15" s="56">
        <f t="shared" si="13"/>
        <v>0.10813844714686623</v>
      </c>
      <c r="BE15" s="52">
        <f t="shared" si="14"/>
        <v>5038</v>
      </c>
      <c r="BF15" s="31">
        <f t="shared" si="15"/>
        <v>2.9178245335450576E-2</v>
      </c>
      <c r="BG15" s="60">
        <f t="shared" si="16"/>
        <v>1538</v>
      </c>
      <c r="BH15" s="61">
        <f t="shared" si="17"/>
        <v>6.9570871261378411E-2</v>
      </c>
      <c r="BI15" s="11">
        <v>1538</v>
      </c>
      <c r="BJ15" s="11">
        <v>340</v>
      </c>
      <c r="BK15" s="11">
        <v>107</v>
      </c>
      <c r="BL15" s="11">
        <v>43</v>
      </c>
      <c r="BM15" s="22">
        <f t="shared" si="18"/>
        <v>6.9570871261378411E-2</v>
      </c>
      <c r="BN15" s="22">
        <f t="shared" si="18"/>
        <v>0.12647058823529411</v>
      </c>
      <c r="BO15" s="6"/>
      <c r="BQ15" s="6"/>
      <c r="BR15" s="6"/>
      <c r="BU15" s="6"/>
      <c r="BW15" s="6"/>
      <c r="BZ15" s="6"/>
    </row>
    <row r="16" spans="1:78" ht="15">
      <c r="A16" s="5" t="s">
        <v>26</v>
      </c>
      <c r="B16" s="16">
        <f t="shared" si="0"/>
        <v>221</v>
      </c>
      <c r="C16" s="11">
        <v>35</v>
      </c>
      <c r="D16" s="11">
        <v>186</v>
      </c>
      <c r="E16" s="16">
        <f t="shared" si="1"/>
        <v>155</v>
      </c>
      <c r="F16" s="11">
        <v>33</v>
      </c>
      <c r="G16" s="11">
        <v>122</v>
      </c>
      <c r="H16" s="48">
        <f t="shared" si="2"/>
        <v>1.4258064516129032</v>
      </c>
      <c r="I16" s="5">
        <f t="shared" si="3"/>
        <v>63</v>
      </c>
      <c r="J16" s="11">
        <v>10</v>
      </c>
      <c r="K16" s="11">
        <v>53</v>
      </c>
      <c r="L16" s="16">
        <f t="shared" si="4"/>
        <v>63</v>
      </c>
      <c r="M16" s="11">
        <v>10</v>
      </c>
      <c r="N16" s="11">
        <v>53</v>
      </c>
      <c r="O16" s="48">
        <f t="shared" si="5"/>
        <v>1</v>
      </c>
      <c r="P16" s="19">
        <f t="shared" si="6"/>
        <v>0.28506787330316741</v>
      </c>
      <c r="Q16" s="19">
        <f t="shared" si="7"/>
        <v>0.40645161290322579</v>
      </c>
      <c r="R16" s="11">
        <v>305</v>
      </c>
      <c r="S16" s="11">
        <v>116</v>
      </c>
      <c r="T16" s="11">
        <v>79</v>
      </c>
      <c r="U16" s="11">
        <v>68</v>
      </c>
      <c r="V16" s="25">
        <f t="shared" si="19"/>
        <v>0.25901639344262295</v>
      </c>
      <c r="W16" s="31">
        <f t="shared" si="19"/>
        <v>0.58620689655172409</v>
      </c>
      <c r="X16" s="11">
        <v>4226</v>
      </c>
      <c r="Y16" s="11">
        <v>1025</v>
      </c>
      <c r="Z16" s="11">
        <v>328</v>
      </c>
      <c r="AA16" s="11">
        <v>204</v>
      </c>
      <c r="AB16" s="27">
        <f t="shared" si="8"/>
        <v>7.7614765735920493E-2</v>
      </c>
      <c r="AC16" s="27">
        <f t="shared" si="8"/>
        <v>0.19902439024390245</v>
      </c>
      <c r="AD16" s="11">
        <v>2210</v>
      </c>
      <c r="AE16" s="11">
        <v>598</v>
      </c>
      <c r="AF16" s="11">
        <v>1369</v>
      </c>
      <c r="AG16" s="11">
        <v>362</v>
      </c>
      <c r="AH16" s="11">
        <v>57</v>
      </c>
      <c r="AI16" s="11">
        <v>42</v>
      </c>
      <c r="AJ16" s="34">
        <f t="shared" si="24"/>
        <v>0.61945701357466065</v>
      </c>
      <c r="AK16" s="34">
        <f t="shared" si="24"/>
        <v>0.60535117056856191</v>
      </c>
      <c r="AL16" s="25">
        <f t="shared" si="24"/>
        <v>4.1636230825420013E-2</v>
      </c>
      <c r="AM16" s="25">
        <f t="shared" si="9"/>
        <v>0.11602209944751381</v>
      </c>
      <c r="AN16" s="25">
        <f t="shared" si="10"/>
        <v>2.5791855203619908E-2</v>
      </c>
      <c r="AO16" s="25">
        <f t="shared" si="20"/>
        <v>2.5791855203619908E-2</v>
      </c>
      <c r="AP16" s="25">
        <f t="shared" si="21"/>
        <v>7.0234113712374577E-2</v>
      </c>
      <c r="AQ16" s="11">
        <v>1404</v>
      </c>
      <c r="AR16" s="11">
        <v>512</v>
      </c>
      <c r="AS16" s="11">
        <v>723</v>
      </c>
      <c r="AT16" s="11">
        <v>251</v>
      </c>
      <c r="AU16" s="11">
        <v>43</v>
      </c>
      <c r="AV16" s="11">
        <v>39</v>
      </c>
      <c r="AW16" s="32">
        <f t="shared" si="11"/>
        <v>0.5149572649572649</v>
      </c>
      <c r="AX16" s="32">
        <f t="shared" si="11"/>
        <v>0.490234375</v>
      </c>
      <c r="AY16" s="33">
        <f t="shared" si="11"/>
        <v>5.9474412171507604E-2</v>
      </c>
      <c r="AZ16" s="33">
        <f t="shared" si="11"/>
        <v>0.15537848605577689</v>
      </c>
      <c r="BA16" s="66">
        <f t="shared" si="22"/>
        <v>3.0626780626780627E-2</v>
      </c>
      <c r="BB16" s="66">
        <f t="shared" si="23"/>
        <v>7.6171875E-2</v>
      </c>
      <c r="BC16" s="55">
        <f t="shared" si="12"/>
        <v>4226</v>
      </c>
      <c r="BD16" s="56">
        <f t="shared" si="13"/>
        <v>7.7614765735920493E-2</v>
      </c>
      <c r="BE16" s="52">
        <f t="shared" si="14"/>
        <v>3614</v>
      </c>
      <c r="BF16" s="31">
        <f t="shared" si="15"/>
        <v>2.7670171555063641E-2</v>
      </c>
      <c r="BG16" s="60">
        <f t="shared" si="16"/>
        <v>1339</v>
      </c>
      <c r="BH16" s="61">
        <f t="shared" si="17"/>
        <v>9.5593726661687833E-2</v>
      </c>
      <c r="BI16" s="11">
        <v>1339</v>
      </c>
      <c r="BJ16" s="11">
        <v>306</v>
      </c>
      <c r="BK16" s="11">
        <v>128</v>
      </c>
      <c r="BL16" s="11">
        <v>40</v>
      </c>
      <c r="BM16" s="22">
        <f t="shared" si="18"/>
        <v>9.5593726661687833E-2</v>
      </c>
      <c r="BN16" s="22">
        <f t="shared" si="18"/>
        <v>0.13071895424836602</v>
      </c>
      <c r="BO16" s="6"/>
      <c r="BQ16" s="6"/>
      <c r="BR16" s="6"/>
      <c r="BU16" s="6"/>
      <c r="BW16" s="6"/>
      <c r="BZ16" s="6"/>
    </row>
    <row r="17" spans="1:78" ht="15">
      <c r="A17" s="5" t="s">
        <v>27</v>
      </c>
      <c r="B17" s="16">
        <f t="shared" si="0"/>
        <v>786</v>
      </c>
      <c r="C17" s="11">
        <v>617</v>
      </c>
      <c r="D17" s="11">
        <v>169</v>
      </c>
      <c r="E17" s="16">
        <f t="shared" si="1"/>
        <v>483</v>
      </c>
      <c r="F17" s="11">
        <v>356</v>
      </c>
      <c r="G17" s="11">
        <v>127</v>
      </c>
      <c r="H17" s="48">
        <f t="shared" si="2"/>
        <v>1.6273291925465838</v>
      </c>
      <c r="I17" s="5">
        <f t="shared" si="3"/>
        <v>267</v>
      </c>
      <c r="J17" s="11">
        <v>213</v>
      </c>
      <c r="K17" s="11">
        <v>54</v>
      </c>
      <c r="L17" s="16">
        <f t="shared" si="4"/>
        <v>267</v>
      </c>
      <c r="M17" s="11">
        <v>213</v>
      </c>
      <c r="N17" s="11">
        <v>54</v>
      </c>
      <c r="O17" s="48">
        <f t="shared" si="5"/>
        <v>1</v>
      </c>
      <c r="P17" s="19">
        <f t="shared" si="6"/>
        <v>0.33969465648854963</v>
      </c>
      <c r="Q17" s="19">
        <f t="shared" si="7"/>
        <v>0.55279503105590067</v>
      </c>
      <c r="R17" s="11">
        <v>324</v>
      </c>
      <c r="S17" s="11">
        <v>129</v>
      </c>
      <c r="T17" s="11">
        <v>91</v>
      </c>
      <c r="U17" s="11">
        <v>84</v>
      </c>
      <c r="V17" s="25">
        <f t="shared" si="19"/>
        <v>0.28086419753086422</v>
      </c>
      <c r="W17" s="31">
        <f t="shared" si="19"/>
        <v>0.65116279069767447</v>
      </c>
      <c r="X17" s="11">
        <v>3345</v>
      </c>
      <c r="Y17" s="11">
        <v>877</v>
      </c>
      <c r="Z17" s="11">
        <v>211</v>
      </c>
      <c r="AA17" s="11">
        <v>146</v>
      </c>
      <c r="AB17" s="27">
        <f t="shared" si="8"/>
        <v>6.307922272047832E-2</v>
      </c>
      <c r="AC17" s="27">
        <f t="shared" si="8"/>
        <v>0.16647662485746864</v>
      </c>
      <c r="AD17" s="11">
        <v>2840</v>
      </c>
      <c r="AE17" s="11">
        <v>732</v>
      </c>
      <c r="AF17" s="11">
        <v>1881</v>
      </c>
      <c r="AG17" s="11">
        <v>447</v>
      </c>
      <c r="AH17" s="11">
        <v>83</v>
      </c>
      <c r="AI17" s="11">
        <v>59</v>
      </c>
      <c r="AJ17" s="34">
        <f t="shared" si="24"/>
        <v>0.66232394366197178</v>
      </c>
      <c r="AK17" s="34">
        <f t="shared" si="24"/>
        <v>0.61065573770491799</v>
      </c>
      <c r="AL17" s="25">
        <f t="shared" si="24"/>
        <v>4.4125465178096755E-2</v>
      </c>
      <c r="AM17" s="25">
        <f t="shared" si="9"/>
        <v>0.1319910514541387</v>
      </c>
      <c r="AN17" s="25">
        <f t="shared" si="10"/>
        <v>2.9225352112676056E-2</v>
      </c>
      <c r="AO17" s="25">
        <f t="shared" si="20"/>
        <v>2.9225352112676056E-2</v>
      </c>
      <c r="AP17" s="25">
        <f t="shared" si="21"/>
        <v>8.060109289617487E-2</v>
      </c>
      <c r="AQ17" s="11">
        <v>1345</v>
      </c>
      <c r="AR17" s="11">
        <v>487</v>
      </c>
      <c r="AS17" s="11">
        <v>756</v>
      </c>
      <c r="AT17" s="11">
        <v>229</v>
      </c>
      <c r="AU17" s="11">
        <v>33</v>
      </c>
      <c r="AV17" s="11">
        <v>28</v>
      </c>
      <c r="AW17" s="32">
        <f t="shared" si="11"/>
        <v>0.56208178438661704</v>
      </c>
      <c r="AX17" s="32">
        <f t="shared" si="11"/>
        <v>0.47022587268993837</v>
      </c>
      <c r="AY17" s="33">
        <f t="shared" si="11"/>
        <v>4.3650793650793648E-2</v>
      </c>
      <c r="AZ17" s="33">
        <f t="shared" si="11"/>
        <v>0.1222707423580786</v>
      </c>
      <c r="BA17" s="66">
        <f t="shared" si="22"/>
        <v>2.4535315985130111E-2</v>
      </c>
      <c r="BB17" s="66">
        <f t="shared" si="23"/>
        <v>5.7494866529774126E-2</v>
      </c>
      <c r="BC17" s="55">
        <f t="shared" si="12"/>
        <v>3345</v>
      </c>
      <c r="BD17" s="56">
        <f t="shared" si="13"/>
        <v>6.307922272047832E-2</v>
      </c>
      <c r="BE17" s="52">
        <f t="shared" si="14"/>
        <v>4185</v>
      </c>
      <c r="BF17" s="31">
        <f t="shared" si="15"/>
        <v>2.7718040621266427E-2</v>
      </c>
      <c r="BG17" s="60">
        <f t="shared" si="16"/>
        <v>1331</v>
      </c>
      <c r="BH17" s="61">
        <f t="shared" si="17"/>
        <v>5.1089406461307288E-2</v>
      </c>
      <c r="BI17" s="11">
        <v>1331</v>
      </c>
      <c r="BJ17" s="11">
        <v>343</v>
      </c>
      <c r="BK17" s="11">
        <v>68</v>
      </c>
      <c r="BL17" s="11">
        <v>35</v>
      </c>
      <c r="BM17" s="22">
        <f t="shared" si="18"/>
        <v>5.1089406461307288E-2</v>
      </c>
      <c r="BN17" s="22">
        <f t="shared" si="18"/>
        <v>0.10204081632653061</v>
      </c>
      <c r="BO17" s="6"/>
      <c r="BQ17" s="6"/>
      <c r="BR17" s="6"/>
      <c r="BU17" s="6"/>
      <c r="BW17" s="6"/>
      <c r="BZ17" s="6"/>
    </row>
    <row r="18" spans="1:78" ht="15">
      <c r="A18" s="5" t="s">
        <v>28</v>
      </c>
      <c r="B18" s="16">
        <f t="shared" si="0"/>
        <v>1064</v>
      </c>
      <c r="C18" s="11">
        <v>861</v>
      </c>
      <c r="D18" s="11">
        <v>203</v>
      </c>
      <c r="E18" s="16">
        <f t="shared" si="1"/>
        <v>721</v>
      </c>
      <c r="F18" s="11">
        <v>565</v>
      </c>
      <c r="G18" s="11">
        <v>156</v>
      </c>
      <c r="H18" s="48">
        <f t="shared" si="2"/>
        <v>1.4757281553398058</v>
      </c>
      <c r="I18" s="5">
        <f t="shared" si="3"/>
        <v>554</v>
      </c>
      <c r="J18" s="11">
        <v>481</v>
      </c>
      <c r="K18" s="11">
        <v>73</v>
      </c>
      <c r="L18" s="16">
        <f t="shared" si="4"/>
        <v>552</v>
      </c>
      <c r="M18" s="11">
        <v>481</v>
      </c>
      <c r="N18" s="11">
        <v>71</v>
      </c>
      <c r="O18" s="48">
        <f t="shared" si="5"/>
        <v>1.0036231884057971</v>
      </c>
      <c r="P18" s="19">
        <f t="shared" si="6"/>
        <v>0.52067669172932329</v>
      </c>
      <c r="Q18" s="19">
        <f t="shared" si="7"/>
        <v>0.76560332871012482</v>
      </c>
      <c r="R18" s="11">
        <v>379</v>
      </c>
      <c r="S18" s="11">
        <v>197</v>
      </c>
      <c r="T18" s="11">
        <v>122</v>
      </c>
      <c r="U18" s="11">
        <v>106</v>
      </c>
      <c r="V18" s="25">
        <f t="shared" si="19"/>
        <v>0.32189973614775724</v>
      </c>
      <c r="W18" s="31">
        <f t="shared" si="19"/>
        <v>0.53807106598984766</v>
      </c>
      <c r="X18" s="11">
        <v>7932</v>
      </c>
      <c r="Y18" s="11">
        <v>1533</v>
      </c>
      <c r="Z18" s="11">
        <v>768</v>
      </c>
      <c r="AA18" s="11">
        <v>496</v>
      </c>
      <c r="AB18" s="27">
        <f t="shared" si="8"/>
        <v>9.682299546142209E-2</v>
      </c>
      <c r="AC18" s="27">
        <f t="shared" si="8"/>
        <v>0.32354859752120024</v>
      </c>
      <c r="AD18" s="11">
        <v>4320</v>
      </c>
      <c r="AE18" s="11">
        <v>902</v>
      </c>
      <c r="AF18" s="11">
        <v>2851</v>
      </c>
      <c r="AG18" s="11">
        <v>629</v>
      </c>
      <c r="AH18" s="11">
        <v>145</v>
      </c>
      <c r="AI18" s="11">
        <v>106</v>
      </c>
      <c r="AJ18" s="34">
        <f t="shared" si="24"/>
        <v>0.65995370370370365</v>
      </c>
      <c r="AK18" s="34">
        <f t="shared" si="24"/>
        <v>0.69733924611973397</v>
      </c>
      <c r="AL18" s="25">
        <f t="shared" si="24"/>
        <v>5.0859347597334272E-2</v>
      </c>
      <c r="AM18" s="25">
        <f t="shared" si="9"/>
        <v>0.16852146263910969</v>
      </c>
      <c r="AN18" s="25">
        <f t="shared" si="10"/>
        <v>3.3564814814814818E-2</v>
      </c>
      <c r="AO18" s="25">
        <f t="shared" si="20"/>
        <v>3.3564814814814818E-2</v>
      </c>
      <c r="AP18" s="25">
        <f t="shared" si="21"/>
        <v>0.11751662971175167</v>
      </c>
      <c r="AQ18" s="11">
        <v>1902</v>
      </c>
      <c r="AR18" s="11">
        <v>618</v>
      </c>
      <c r="AS18" s="11">
        <v>1150</v>
      </c>
      <c r="AT18" s="11">
        <v>320</v>
      </c>
      <c r="AU18" s="11">
        <v>65</v>
      </c>
      <c r="AV18" s="11">
        <v>51</v>
      </c>
      <c r="AW18" s="32">
        <f t="shared" si="11"/>
        <v>0.60462670872765512</v>
      </c>
      <c r="AX18" s="32">
        <f t="shared" si="11"/>
        <v>0.51779935275080902</v>
      </c>
      <c r="AY18" s="33">
        <f t="shared" si="11"/>
        <v>5.6521739130434782E-2</v>
      </c>
      <c r="AZ18" s="33">
        <f t="shared" si="11"/>
        <v>0.15937499999999999</v>
      </c>
      <c r="BA18" s="66">
        <f t="shared" si="22"/>
        <v>3.41745531019979E-2</v>
      </c>
      <c r="BB18" s="66">
        <f t="shared" si="23"/>
        <v>8.2524271844660199E-2</v>
      </c>
      <c r="BC18" s="55">
        <f t="shared" si="12"/>
        <v>7932</v>
      </c>
      <c r="BD18" s="56">
        <f t="shared" si="13"/>
        <v>9.682299546142209E-2</v>
      </c>
      <c r="BE18" s="52">
        <f t="shared" si="14"/>
        <v>6222</v>
      </c>
      <c r="BF18" s="31">
        <f t="shared" si="15"/>
        <v>3.3751205400192864E-2</v>
      </c>
      <c r="BG18" s="60">
        <f t="shared" si="16"/>
        <v>1535</v>
      </c>
      <c r="BH18" s="61">
        <f t="shared" si="17"/>
        <v>7.8175895765472306E-2</v>
      </c>
      <c r="BI18" s="11">
        <v>1535</v>
      </c>
      <c r="BJ18" s="11">
        <v>376</v>
      </c>
      <c r="BK18" s="11">
        <v>120</v>
      </c>
      <c r="BL18" s="11">
        <v>60</v>
      </c>
      <c r="BM18" s="22">
        <f t="shared" si="18"/>
        <v>7.8175895765472306E-2</v>
      </c>
      <c r="BN18" s="22">
        <f t="shared" si="18"/>
        <v>0.15957446808510639</v>
      </c>
      <c r="BO18" s="6"/>
      <c r="BQ18" s="6"/>
      <c r="BR18" s="6"/>
      <c r="BU18" s="6"/>
      <c r="BW18" s="6"/>
      <c r="BZ18" s="6"/>
    </row>
    <row r="19" spans="1:78" ht="15">
      <c r="A19" s="5" t="s">
        <v>29</v>
      </c>
      <c r="B19" s="16">
        <f t="shared" si="0"/>
        <v>1034</v>
      </c>
      <c r="C19" s="11">
        <v>820</v>
      </c>
      <c r="D19" s="11">
        <v>214</v>
      </c>
      <c r="E19" s="16">
        <f t="shared" si="1"/>
        <v>597</v>
      </c>
      <c r="F19" s="11">
        <v>448</v>
      </c>
      <c r="G19" s="11">
        <v>149</v>
      </c>
      <c r="H19" s="48">
        <f t="shared" si="2"/>
        <v>1.7319932998324958</v>
      </c>
      <c r="I19" s="5">
        <f t="shared" si="3"/>
        <v>416</v>
      </c>
      <c r="J19" s="11">
        <v>354</v>
      </c>
      <c r="K19" s="11">
        <v>62</v>
      </c>
      <c r="L19" s="16">
        <f t="shared" si="4"/>
        <v>415</v>
      </c>
      <c r="M19" s="11">
        <v>354</v>
      </c>
      <c r="N19" s="11">
        <v>61</v>
      </c>
      <c r="O19" s="48">
        <f t="shared" si="5"/>
        <v>1.0024096385542169</v>
      </c>
      <c r="P19" s="19">
        <f t="shared" si="6"/>
        <v>0.40232108317214699</v>
      </c>
      <c r="Q19" s="19">
        <f t="shared" si="7"/>
        <v>0.69514237855946404</v>
      </c>
      <c r="R19" s="11">
        <v>429</v>
      </c>
      <c r="S19" s="11">
        <v>147</v>
      </c>
      <c r="T19" s="11">
        <v>178</v>
      </c>
      <c r="U19" s="11">
        <v>87</v>
      </c>
      <c r="V19" s="25">
        <f t="shared" si="19"/>
        <v>0.41491841491841491</v>
      </c>
      <c r="W19" s="31">
        <f t="shared" si="19"/>
        <v>0.59183673469387754</v>
      </c>
      <c r="X19" s="11">
        <v>3959</v>
      </c>
      <c r="Y19" s="11">
        <v>1023</v>
      </c>
      <c r="Z19" s="11">
        <v>327</v>
      </c>
      <c r="AA19" s="11">
        <v>237</v>
      </c>
      <c r="AB19" s="27">
        <f t="shared" si="8"/>
        <v>8.2596615306895688E-2</v>
      </c>
      <c r="AC19" s="27">
        <f t="shared" si="8"/>
        <v>0.2316715542521994</v>
      </c>
      <c r="AD19" s="11">
        <v>3183</v>
      </c>
      <c r="AE19" s="11">
        <v>816</v>
      </c>
      <c r="AF19" s="11">
        <v>1974</v>
      </c>
      <c r="AG19" s="11">
        <v>467</v>
      </c>
      <c r="AH19" s="11">
        <v>80</v>
      </c>
      <c r="AI19" s="11">
        <v>57</v>
      </c>
      <c r="AJ19" s="34">
        <f t="shared" si="24"/>
        <v>0.62016965127238455</v>
      </c>
      <c r="AK19" s="34">
        <f t="shared" si="24"/>
        <v>0.57230392156862742</v>
      </c>
      <c r="AL19" s="25">
        <f t="shared" si="24"/>
        <v>4.0526849037487336E-2</v>
      </c>
      <c r="AM19" s="25">
        <f t="shared" si="9"/>
        <v>0.12205567451820129</v>
      </c>
      <c r="AN19" s="25">
        <f t="shared" si="10"/>
        <v>2.5133521834747093E-2</v>
      </c>
      <c r="AO19" s="25">
        <f t="shared" si="20"/>
        <v>2.5133521834747093E-2</v>
      </c>
      <c r="AP19" s="25">
        <f t="shared" si="21"/>
        <v>6.985294117647059E-2</v>
      </c>
      <c r="AQ19" s="11">
        <v>1878</v>
      </c>
      <c r="AR19" s="11">
        <v>592</v>
      </c>
      <c r="AS19" s="11">
        <v>1071</v>
      </c>
      <c r="AT19" s="11">
        <v>307</v>
      </c>
      <c r="AU19" s="11">
        <v>65</v>
      </c>
      <c r="AV19" s="11">
        <v>55</v>
      </c>
      <c r="AW19" s="32">
        <f t="shared" si="11"/>
        <v>0.57028753993610226</v>
      </c>
      <c r="AX19" s="32">
        <f t="shared" si="11"/>
        <v>0.51858108108108103</v>
      </c>
      <c r="AY19" s="33">
        <f t="shared" si="11"/>
        <v>6.069094304388422E-2</v>
      </c>
      <c r="AZ19" s="33">
        <f t="shared" si="11"/>
        <v>0.17915309446254071</v>
      </c>
      <c r="BA19" s="66">
        <f t="shared" si="22"/>
        <v>3.4611288604898829E-2</v>
      </c>
      <c r="BB19" s="66">
        <f t="shared" si="23"/>
        <v>9.29054054054054E-2</v>
      </c>
      <c r="BC19" s="55">
        <f t="shared" si="12"/>
        <v>3959</v>
      </c>
      <c r="BD19" s="56">
        <f t="shared" si="13"/>
        <v>8.2596615306895688E-2</v>
      </c>
      <c r="BE19" s="52">
        <f t="shared" si="14"/>
        <v>5061</v>
      </c>
      <c r="BF19" s="31">
        <f t="shared" si="15"/>
        <v>2.8650464335111637E-2</v>
      </c>
      <c r="BG19" s="60">
        <f t="shared" si="16"/>
        <v>1460</v>
      </c>
      <c r="BH19" s="61">
        <f t="shared" si="17"/>
        <v>7.1232876712328766E-2</v>
      </c>
      <c r="BI19" s="11">
        <v>1460</v>
      </c>
      <c r="BJ19" s="11">
        <v>397</v>
      </c>
      <c r="BK19" s="11">
        <v>104</v>
      </c>
      <c r="BL19" s="11">
        <v>51</v>
      </c>
      <c r="BM19" s="22">
        <f t="shared" si="18"/>
        <v>7.1232876712328766E-2</v>
      </c>
      <c r="BN19" s="22">
        <f t="shared" si="18"/>
        <v>0.12846347607052896</v>
      </c>
      <c r="BO19" s="6"/>
      <c r="BQ19" s="6"/>
      <c r="BR19" s="6"/>
      <c r="BU19" s="6"/>
      <c r="BW19" s="6"/>
      <c r="BZ19" s="6"/>
    </row>
    <row r="20" spans="1:78" ht="15">
      <c r="A20" s="5" t="s">
        <v>33</v>
      </c>
      <c r="B20" s="16">
        <f t="shared" si="0"/>
        <v>700</v>
      </c>
      <c r="C20" s="11">
        <v>498</v>
      </c>
      <c r="D20" s="11">
        <v>202</v>
      </c>
      <c r="E20" s="16">
        <f t="shared" si="1"/>
        <v>439</v>
      </c>
      <c r="F20" s="11">
        <v>289</v>
      </c>
      <c r="G20" s="11">
        <v>150</v>
      </c>
      <c r="H20" s="48">
        <f t="shared" si="2"/>
        <v>1.5945330296127562</v>
      </c>
      <c r="I20" s="5">
        <f t="shared" si="3"/>
        <v>233</v>
      </c>
      <c r="J20" s="11">
        <v>167</v>
      </c>
      <c r="K20" s="11">
        <v>66</v>
      </c>
      <c r="L20" s="16">
        <f t="shared" si="4"/>
        <v>221</v>
      </c>
      <c r="M20" s="11">
        <v>156</v>
      </c>
      <c r="N20" s="11">
        <v>65</v>
      </c>
      <c r="O20" s="48">
        <f t="shared" si="5"/>
        <v>1.0542986425339367</v>
      </c>
      <c r="P20" s="19">
        <f t="shared" si="6"/>
        <v>0.33285714285714285</v>
      </c>
      <c r="Q20" s="19">
        <f t="shared" si="7"/>
        <v>0.50341685649202739</v>
      </c>
      <c r="R20" s="11">
        <v>372</v>
      </c>
      <c r="S20" s="11">
        <v>139</v>
      </c>
      <c r="T20" s="11">
        <v>98</v>
      </c>
      <c r="U20" s="11">
        <v>80</v>
      </c>
      <c r="V20" s="25">
        <f t="shared" si="19"/>
        <v>0.26344086021505375</v>
      </c>
      <c r="W20" s="31">
        <f t="shared" si="19"/>
        <v>0.57553956834532372</v>
      </c>
      <c r="X20" s="11">
        <v>3711</v>
      </c>
      <c r="Y20" s="11">
        <v>998</v>
      </c>
      <c r="Z20" s="11">
        <v>294</v>
      </c>
      <c r="AA20" s="11">
        <v>202</v>
      </c>
      <c r="AB20" s="27">
        <f t="shared" si="8"/>
        <v>7.9223928860145509E-2</v>
      </c>
      <c r="AC20" s="27">
        <f t="shared" si="8"/>
        <v>0.20240480961923848</v>
      </c>
      <c r="AD20" s="11">
        <v>3914</v>
      </c>
      <c r="AE20" s="11">
        <v>1029</v>
      </c>
      <c r="AF20" s="11">
        <v>2259</v>
      </c>
      <c r="AG20" s="11">
        <v>516</v>
      </c>
      <c r="AH20" s="11">
        <v>121</v>
      </c>
      <c r="AI20" s="11">
        <v>85</v>
      </c>
      <c r="AJ20" s="34">
        <f t="shared" si="24"/>
        <v>0.5771589167092489</v>
      </c>
      <c r="AK20" s="34">
        <f t="shared" si="24"/>
        <v>0.50145772594752192</v>
      </c>
      <c r="AL20" s="25">
        <f t="shared" si="24"/>
        <v>5.3563523683045594E-2</v>
      </c>
      <c r="AM20" s="25">
        <f t="shared" si="24"/>
        <v>0.16472868217054262</v>
      </c>
      <c r="AN20" s="25">
        <f t="shared" si="10"/>
        <v>3.091466530403679E-2</v>
      </c>
      <c r="AO20" s="25">
        <f t="shared" si="20"/>
        <v>3.091466530403679E-2</v>
      </c>
      <c r="AP20" s="25">
        <f t="shared" si="21"/>
        <v>8.2604470359572399E-2</v>
      </c>
      <c r="AQ20" s="11">
        <v>851</v>
      </c>
      <c r="AR20" s="11">
        <v>270</v>
      </c>
      <c r="AS20" s="11">
        <v>506</v>
      </c>
      <c r="AT20" s="11">
        <v>141</v>
      </c>
      <c r="AU20" s="11">
        <v>40</v>
      </c>
      <c r="AV20" s="11">
        <v>30</v>
      </c>
      <c r="AW20" s="32">
        <f t="shared" si="11"/>
        <v>0.59459459459459463</v>
      </c>
      <c r="AX20" s="32">
        <f t="shared" si="11"/>
        <v>0.52222222222222225</v>
      </c>
      <c r="AY20" s="33">
        <f t="shared" si="11"/>
        <v>7.9051383399209488E-2</v>
      </c>
      <c r="AZ20" s="33">
        <f t="shared" si="11"/>
        <v>0.21276595744680851</v>
      </c>
      <c r="BA20" s="66">
        <f t="shared" si="22"/>
        <v>4.700352526439483E-2</v>
      </c>
      <c r="BB20" s="66">
        <f t="shared" si="23"/>
        <v>0.1111111111111111</v>
      </c>
      <c r="BC20" s="55">
        <f t="shared" si="12"/>
        <v>3711</v>
      </c>
      <c r="BD20" s="56">
        <f t="shared" si="13"/>
        <v>7.9223928860145509E-2</v>
      </c>
      <c r="BE20" s="52">
        <f t="shared" si="14"/>
        <v>4765</v>
      </c>
      <c r="BF20" s="31">
        <f t="shared" si="15"/>
        <v>3.3788037775445957E-2</v>
      </c>
      <c r="BG20" s="60">
        <f t="shared" si="16"/>
        <v>1978</v>
      </c>
      <c r="BH20" s="61">
        <f t="shared" si="17"/>
        <v>4.9039433771486347E-2</v>
      </c>
      <c r="BI20" s="11">
        <v>1978</v>
      </c>
      <c r="BJ20" s="11">
        <v>496</v>
      </c>
      <c r="BK20" s="11">
        <v>97</v>
      </c>
      <c r="BL20" s="11">
        <v>44</v>
      </c>
      <c r="BM20" s="22">
        <f t="shared" si="18"/>
        <v>4.9039433771486347E-2</v>
      </c>
      <c r="BN20" s="22">
        <f t="shared" si="18"/>
        <v>8.8709677419354843E-2</v>
      </c>
      <c r="BO20" s="6"/>
      <c r="BQ20" s="6"/>
      <c r="BR20" s="6"/>
      <c r="BU20" s="6"/>
      <c r="BW20" s="6"/>
      <c r="BZ20" s="6"/>
    </row>
    <row r="21" spans="1:78">
      <c r="B21" s="57">
        <f t="shared" ref="B21:BE21" si="25">AVERAGE(B5:B20)</f>
        <v>1138.25</v>
      </c>
      <c r="C21" s="57">
        <f t="shared" si="25"/>
        <v>878.625</v>
      </c>
      <c r="D21" s="57">
        <f t="shared" si="25"/>
        <v>259.625</v>
      </c>
      <c r="E21" s="57">
        <f t="shared" si="25"/>
        <v>413.125</v>
      </c>
      <c r="F21" s="57">
        <f t="shared" si="25"/>
        <v>233.125</v>
      </c>
      <c r="G21" s="57">
        <f t="shared" si="25"/>
        <v>180</v>
      </c>
      <c r="H21" s="62">
        <f t="shared" si="25"/>
        <v>2.9961403097877368</v>
      </c>
      <c r="I21" s="57">
        <f t="shared" si="25"/>
        <v>229.4375</v>
      </c>
      <c r="J21" s="57">
        <f t="shared" si="25"/>
        <v>159.25</v>
      </c>
      <c r="K21" s="57">
        <f t="shared" si="25"/>
        <v>70.1875</v>
      </c>
      <c r="L21" s="57">
        <f t="shared" si="25"/>
        <v>222.9375</v>
      </c>
      <c r="M21" s="57">
        <f t="shared" si="25"/>
        <v>153.625</v>
      </c>
      <c r="N21" s="57">
        <f t="shared" si="25"/>
        <v>69.3125</v>
      </c>
      <c r="O21" s="57">
        <f t="shared" si="25"/>
        <v>1.031977636633816</v>
      </c>
      <c r="P21" s="56">
        <f t="shared" si="25"/>
        <v>0.28520909448665921</v>
      </c>
      <c r="Q21" s="56">
        <f t="shared" si="25"/>
        <v>0.49033955271838497</v>
      </c>
      <c r="R21" s="57">
        <f t="shared" si="25"/>
        <v>463.875</v>
      </c>
      <c r="S21" s="57">
        <f t="shared" si="25"/>
        <v>156.6875</v>
      </c>
      <c r="T21" s="57">
        <f t="shared" si="25"/>
        <v>129.875</v>
      </c>
      <c r="U21" s="57">
        <f t="shared" si="25"/>
        <v>94.1875</v>
      </c>
      <c r="V21" s="56">
        <f t="shared" si="25"/>
        <v>0.28666757873042981</v>
      </c>
      <c r="W21" s="56">
        <f t="shared" si="25"/>
        <v>0.60288140586171257</v>
      </c>
      <c r="X21" s="57">
        <f t="shared" si="25"/>
        <v>5987.9375</v>
      </c>
      <c r="Y21" s="57">
        <f t="shared" si="25"/>
        <v>1277.25</v>
      </c>
      <c r="Z21" s="57">
        <f t="shared" si="25"/>
        <v>516.125</v>
      </c>
      <c r="AA21" s="57">
        <f t="shared" si="25"/>
        <v>333.75</v>
      </c>
      <c r="AB21" s="56">
        <f t="shared" si="25"/>
        <v>8.4644077333213608E-2</v>
      </c>
      <c r="AC21" s="56">
        <f t="shared" si="25"/>
        <v>0.2516997816459397</v>
      </c>
      <c r="AD21" s="57">
        <f t="shared" si="25"/>
        <v>3814.8125</v>
      </c>
      <c r="AE21" s="57">
        <f t="shared" si="25"/>
        <v>863.1875</v>
      </c>
      <c r="AF21" s="57">
        <f t="shared" si="25"/>
        <v>2544.6875</v>
      </c>
      <c r="AG21" s="57">
        <f t="shared" si="25"/>
        <v>554.5</v>
      </c>
      <c r="AH21" s="57">
        <f t="shared" si="25"/>
        <v>93.25</v>
      </c>
      <c r="AI21" s="57">
        <f t="shared" si="25"/>
        <v>67.625</v>
      </c>
      <c r="AJ21" s="56">
        <f t="shared" si="25"/>
        <v>0.65935735208908486</v>
      </c>
      <c r="AK21" s="56">
        <f t="shared" si="25"/>
        <v>0.63605083048829614</v>
      </c>
      <c r="AL21" s="56">
        <f t="shared" si="25"/>
        <v>3.7849023423286512E-2</v>
      </c>
      <c r="AM21" s="56">
        <f t="shared" si="25"/>
        <v>0.11957159024940089</v>
      </c>
      <c r="AN21" s="56">
        <f t="shared" si="25"/>
        <v>2.4805184049201116E-2</v>
      </c>
      <c r="AO21" s="56">
        <f t="shared" ref="AO21" si="26">AVERAGE(AO5:AO20)</f>
        <v>2.4805184049201116E-2</v>
      </c>
      <c r="AP21" s="56">
        <f t="shared" ref="AP21" si="27">AVERAGE(AP5:AP20)</f>
        <v>7.6211557333093802E-2</v>
      </c>
      <c r="AQ21" s="57">
        <f t="shared" si="25"/>
        <v>2164.1875</v>
      </c>
      <c r="AR21" s="57">
        <f t="shared" si="25"/>
        <v>663.6875</v>
      </c>
      <c r="AS21" s="57">
        <f t="shared" si="25"/>
        <v>1259.5</v>
      </c>
      <c r="AT21" s="57">
        <f t="shared" si="25"/>
        <v>354.6875</v>
      </c>
      <c r="AU21" s="57">
        <f t="shared" si="25"/>
        <v>72.8125</v>
      </c>
      <c r="AV21" s="57">
        <f t="shared" si="25"/>
        <v>50.75</v>
      </c>
      <c r="AW21" s="56">
        <f t="shared" ref="AW21" si="28">AVERAGE(AW5:AW20)</f>
        <v>0.5813319982179822</v>
      </c>
      <c r="AX21" s="56">
        <f t="shared" ref="AX21" si="29">AVERAGE(AX5:AX20)</f>
        <v>0.52886769835538672</v>
      </c>
      <c r="AY21" s="56">
        <f t="shared" ref="AY21" si="30">AVERAGE(AY5:AY20)</f>
        <v>5.8032680537357509E-2</v>
      </c>
      <c r="AZ21" s="56">
        <f t="shared" si="25"/>
        <v>0.14455373185903486</v>
      </c>
      <c r="BA21" s="67">
        <f t="shared" si="25"/>
        <v>3.4414739756931045E-2</v>
      </c>
      <c r="BB21" s="67">
        <f t="shared" si="25"/>
        <v>7.6708926749580533E-2</v>
      </c>
      <c r="BC21" s="57">
        <f t="shared" si="25"/>
        <v>5987.9375</v>
      </c>
      <c r="BD21" s="56">
        <f t="shared" ref="BD21:BN21" si="31">AVERAGE(BD5:BD20)</f>
        <v>8.4644077333213608E-2</v>
      </c>
      <c r="BE21" s="57">
        <f t="shared" si="25"/>
        <v>5979</v>
      </c>
      <c r="BF21" s="56">
        <f t="shared" si="31"/>
        <v>2.8433174613930169E-2</v>
      </c>
      <c r="BG21" s="57">
        <f>AVERAGE(BG5:BG20)</f>
        <v>2090.1875</v>
      </c>
      <c r="BH21" s="56">
        <f t="shared" si="31"/>
        <v>6.722150924740064E-2</v>
      </c>
      <c r="BI21" s="57">
        <f t="shared" si="31"/>
        <v>2090.1875</v>
      </c>
      <c r="BJ21" s="57">
        <f t="shared" si="31"/>
        <v>418.1875</v>
      </c>
      <c r="BK21" s="57">
        <f t="shared" si="31"/>
        <v>126.25</v>
      </c>
      <c r="BL21" s="57">
        <f t="shared" si="31"/>
        <v>57.625</v>
      </c>
      <c r="BM21" s="56">
        <f t="shared" si="31"/>
        <v>6.722150924740064E-2</v>
      </c>
      <c r="BN21" s="56">
        <f t="shared" si="31"/>
        <v>0.13646221100564623</v>
      </c>
      <c r="BO21" s="6"/>
      <c r="BP21" s="6"/>
      <c r="BQ21" s="6"/>
      <c r="BR21" s="6"/>
      <c r="BU21" s="6"/>
      <c r="BW21" s="6"/>
      <c r="BZ21" s="6"/>
    </row>
    <row r="22" spans="1:78" ht="15">
      <c r="B22" s="6"/>
      <c r="C22" s="6"/>
      <c r="D22" s="6"/>
      <c r="E22" s="6"/>
      <c r="F22" s="6"/>
      <c r="G22" s="11"/>
      <c r="H22" s="11"/>
      <c r="I22" s="11"/>
      <c r="J22" s="11"/>
      <c r="K22" s="11"/>
      <c r="L22" s="6"/>
      <c r="M22" s="6"/>
      <c r="N22" s="6"/>
      <c r="O22" s="6"/>
      <c r="P22" s="6"/>
      <c r="Q22" s="6"/>
      <c r="BC22" s="51"/>
      <c r="BD22" s="50"/>
      <c r="BE22" s="51"/>
      <c r="BF22" s="50"/>
      <c r="BG22" s="51"/>
      <c r="BH22" s="50"/>
      <c r="BI22" s="51"/>
      <c r="BJ22" s="11"/>
      <c r="BK22" s="11"/>
      <c r="BL22" s="11"/>
      <c r="BM22" s="6"/>
      <c r="BN22" s="6"/>
      <c r="BO22" s="6"/>
      <c r="BP22" s="6"/>
      <c r="BQ22" s="6"/>
      <c r="BR22" s="6"/>
      <c r="BU22" s="6"/>
      <c r="BW22" s="6"/>
      <c r="BZ22" s="6"/>
    </row>
    <row r="23" spans="1:78" ht="15">
      <c r="B23" s="6"/>
      <c r="C23" s="6"/>
      <c r="D23" s="6"/>
      <c r="E23" s="6"/>
      <c r="F23" s="6"/>
      <c r="G23" s="11"/>
      <c r="H23" s="11"/>
      <c r="I23" s="11"/>
      <c r="J23" s="11"/>
      <c r="K23" s="11"/>
      <c r="L23" s="6"/>
      <c r="M23" s="6"/>
      <c r="N23" s="6"/>
      <c r="O23" s="6"/>
      <c r="P23" s="6"/>
      <c r="Q23" s="6"/>
      <c r="BI23" s="11"/>
      <c r="BJ23" s="11"/>
      <c r="BK23" s="11"/>
      <c r="BL23" s="11"/>
      <c r="BM23" s="6"/>
      <c r="BN23" s="6"/>
      <c r="BO23" s="6"/>
      <c r="BP23" s="6"/>
      <c r="BQ23" s="6"/>
      <c r="BR23" s="6"/>
      <c r="BU23" s="6"/>
      <c r="BW23" s="6"/>
      <c r="BZ23" s="6"/>
    </row>
    <row r="24" spans="1:78" ht="15">
      <c r="B24" s="6"/>
      <c r="C24" s="6" t="s">
        <v>69</v>
      </c>
      <c r="D24" s="6" t="s">
        <v>70</v>
      </c>
      <c r="E24" s="6"/>
      <c r="F24" s="6"/>
      <c r="G24" s="11"/>
      <c r="H24" s="11"/>
      <c r="I24" s="11"/>
      <c r="J24" s="11"/>
      <c r="K24" s="11"/>
      <c r="L24" s="6"/>
      <c r="M24" s="6"/>
      <c r="N24" s="6"/>
      <c r="O24" s="6"/>
      <c r="P24" s="6"/>
      <c r="Q24" s="6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BI24" s="11"/>
      <c r="BJ24" s="11"/>
      <c r="BK24" s="11"/>
      <c r="BL24" s="11"/>
      <c r="BM24" s="6"/>
      <c r="BN24" s="6"/>
      <c r="BO24" s="6"/>
      <c r="BP24" s="6"/>
      <c r="BQ24" s="6"/>
      <c r="BR24" s="6"/>
      <c r="BU24" s="6"/>
      <c r="BW24" s="6"/>
      <c r="BZ24" s="6"/>
    </row>
    <row r="25" spans="1:78" ht="15">
      <c r="B25" s="6" t="s">
        <v>68</v>
      </c>
      <c r="C25" s="63">
        <f>X21</f>
        <v>5987.9375</v>
      </c>
      <c r="D25" s="6">
        <f>AB21</f>
        <v>8.4644077333213608E-2</v>
      </c>
      <c r="E25" s="6"/>
      <c r="F25" s="11"/>
      <c r="G25" s="11"/>
      <c r="H25" s="11"/>
      <c r="I25" s="11"/>
      <c r="J25" s="11"/>
      <c r="K25" s="11"/>
      <c r="L25" s="6"/>
      <c r="M25" s="6"/>
      <c r="N25" s="6"/>
      <c r="O25" s="6"/>
      <c r="P25" s="6"/>
      <c r="Q25" s="6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68"/>
      <c r="AU25" s="11"/>
      <c r="AV25" s="11"/>
      <c r="AW25" s="69"/>
      <c r="BI25" s="11"/>
      <c r="BJ25" s="11"/>
      <c r="BK25" s="11"/>
      <c r="BL25" s="11"/>
      <c r="BM25" s="6"/>
      <c r="BN25" s="6"/>
      <c r="BO25" s="6"/>
      <c r="BP25" s="6"/>
      <c r="BQ25" s="6"/>
      <c r="BR25" s="6"/>
      <c r="BU25" s="6"/>
      <c r="BW25" s="6"/>
      <c r="BZ25" s="6"/>
    </row>
    <row r="26" spans="1:78" ht="15">
      <c r="B26" s="6" t="s">
        <v>71</v>
      </c>
      <c r="C26" s="63">
        <f>AD21</f>
        <v>3814.8125</v>
      </c>
      <c r="D26" s="6">
        <f>AO21</f>
        <v>2.4805184049201116E-2</v>
      </c>
      <c r="E26" s="6"/>
      <c r="F26" s="11"/>
      <c r="G26" s="11"/>
      <c r="H26" s="11"/>
      <c r="I26" s="11"/>
      <c r="J26" s="11"/>
      <c r="K26" s="11"/>
      <c r="L26" s="6"/>
      <c r="M26" s="6"/>
      <c r="N26" s="6"/>
      <c r="O26" s="6"/>
      <c r="P26" s="6"/>
      <c r="Q26" s="6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23"/>
      <c r="BD26" s="51"/>
      <c r="BE26" s="50"/>
      <c r="BI26" s="11"/>
      <c r="BJ26" s="11"/>
      <c r="BK26" s="11"/>
      <c r="BL26" s="11"/>
      <c r="BM26" s="6"/>
      <c r="BN26" s="6"/>
      <c r="BO26" s="6"/>
      <c r="BP26" s="6"/>
      <c r="BQ26" s="6"/>
      <c r="BR26" s="6"/>
      <c r="BU26" s="6"/>
      <c r="BW26" s="6"/>
      <c r="BZ26" s="6"/>
    </row>
    <row r="27" spans="1:78" ht="15">
      <c r="B27" s="6" t="s">
        <v>72</v>
      </c>
      <c r="C27" s="63">
        <f>AQ21</f>
        <v>2164.1875</v>
      </c>
      <c r="D27" s="6">
        <f>BA21</f>
        <v>3.4414739756931045E-2</v>
      </c>
      <c r="E27" s="6"/>
      <c r="F27" s="11"/>
      <c r="G27" s="11"/>
      <c r="H27" s="11"/>
      <c r="I27" s="11"/>
      <c r="J27" s="11"/>
      <c r="K27" s="11"/>
      <c r="L27" s="6"/>
      <c r="M27" s="6"/>
      <c r="N27" s="6"/>
      <c r="O27" s="6"/>
      <c r="P27" s="6"/>
      <c r="Q27" s="6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23"/>
      <c r="BD27" s="51"/>
      <c r="BE27" s="50"/>
      <c r="BI27" s="11"/>
      <c r="BJ27" s="11"/>
      <c r="BK27" s="11"/>
      <c r="BL27" s="11"/>
      <c r="BM27" s="6"/>
      <c r="BN27" s="6"/>
      <c r="BO27" s="6"/>
      <c r="BP27" s="6"/>
      <c r="BQ27" s="6"/>
      <c r="BR27" s="6"/>
      <c r="BU27" s="6"/>
      <c r="BW27" s="6"/>
      <c r="BZ27" s="6"/>
    </row>
    <row r="28" spans="1:78" ht="15">
      <c r="B28" s="6" t="s">
        <v>73</v>
      </c>
      <c r="C28" s="63">
        <f>BI21</f>
        <v>2090.1875</v>
      </c>
      <c r="D28" s="6">
        <f>BM21</f>
        <v>6.722150924740064E-2</v>
      </c>
      <c r="E28" s="6"/>
      <c r="F28" s="11"/>
      <c r="G28" s="11"/>
      <c r="H28" s="11"/>
      <c r="I28" s="11"/>
      <c r="J28" s="11"/>
      <c r="K28" s="11"/>
      <c r="L28" s="6"/>
      <c r="M28" s="6"/>
      <c r="N28" s="6"/>
      <c r="O28" s="6"/>
      <c r="P28" s="6"/>
      <c r="Q28" s="6"/>
      <c r="AA28" s="11"/>
      <c r="AB28" s="23"/>
      <c r="AC28" s="23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23"/>
      <c r="BD28" s="51"/>
      <c r="BE28" s="50"/>
      <c r="BI28" s="11"/>
      <c r="BJ28" s="11"/>
      <c r="BK28" s="11"/>
      <c r="BL28" s="11"/>
      <c r="BM28" s="6"/>
      <c r="BN28" s="6"/>
      <c r="BO28" s="6"/>
      <c r="BP28" s="6"/>
      <c r="BQ28" s="6"/>
      <c r="BR28" s="6"/>
      <c r="BU28" s="6"/>
      <c r="BW28" s="6"/>
      <c r="BZ28" s="6"/>
    </row>
    <row r="29" spans="1:78" ht="15">
      <c r="B29" s="6"/>
      <c r="C29" s="6"/>
      <c r="D29" s="6"/>
      <c r="E29" s="6"/>
      <c r="F29" s="11"/>
      <c r="G29" s="11"/>
      <c r="H29" s="11"/>
      <c r="I29" s="11"/>
      <c r="J29" s="11"/>
      <c r="K29" s="11"/>
      <c r="L29" s="6"/>
      <c r="M29" s="6"/>
      <c r="N29" s="11"/>
      <c r="O29" s="11"/>
      <c r="P29" s="11"/>
      <c r="Q29" s="11"/>
      <c r="R29" s="11"/>
      <c r="S29" s="11"/>
      <c r="T29" s="11"/>
      <c r="V29" s="11"/>
      <c r="W29" s="11"/>
      <c r="X29" s="11"/>
      <c r="Y29" s="11"/>
      <c r="AA29" s="11"/>
      <c r="AB29" s="23"/>
      <c r="AC29" s="23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23"/>
      <c r="BI29" s="11"/>
      <c r="BJ29" s="11"/>
      <c r="BK29" s="11"/>
      <c r="BL29" s="11"/>
      <c r="BM29" s="6"/>
      <c r="BN29" s="6"/>
      <c r="BO29" s="6"/>
      <c r="BP29" s="6"/>
      <c r="BQ29" s="6"/>
      <c r="BR29" s="6"/>
      <c r="BU29" s="6"/>
      <c r="BW29" s="6"/>
      <c r="BZ29" s="6"/>
    </row>
    <row r="30" spans="1:78" ht="15">
      <c r="B30" s="6"/>
      <c r="C30" s="6"/>
      <c r="D30" s="6"/>
      <c r="E30" s="6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V30" s="11"/>
      <c r="W30" s="11"/>
      <c r="X30" s="11"/>
      <c r="Y30" s="11"/>
      <c r="AA30" s="11"/>
      <c r="AB30" s="23"/>
      <c r="AC30" s="23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23"/>
      <c r="BI30" s="11"/>
      <c r="BJ30" s="11"/>
      <c r="BK30" s="11"/>
      <c r="BL30" s="11"/>
      <c r="BM30" s="6"/>
      <c r="BN30" s="6"/>
      <c r="BO30" s="6"/>
      <c r="BP30" s="6"/>
      <c r="BQ30" s="6"/>
      <c r="BR30" s="6"/>
      <c r="BU30" s="6"/>
      <c r="BW30" s="6"/>
      <c r="BZ30" s="6"/>
    </row>
    <row r="31" spans="1:78" ht="15">
      <c r="B31" s="6"/>
      <c r="C31" s="6"/>
      <c r="D31" s="6"/>
      <c r="E31" s="6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V31" s="11"/>
      <c r="W31" s="11"/>
      <c r="X31" s="11"/>
      <c r="Y31" s="11"/>
      <c r="AA31" s="11"/>
      <c r="AB31" s="23"/>
      <c r="AC31" s="23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23"/>
      <c r="BI31" s="11"/>
      <c r="BJ31" s="11"/>
      <c r="BK31" s="11"/>
      <c r="BL31" s="11"/>
      <c r="BM31" s="6"/>
      <c r="BN31" s="6"/>
      <c r="BO31" s="6"/>
      <c r="BP31" s="6"/>
      <c r="BQ31" s="6"/>
      <c r="BR31" s="6"/>
      <c r="BU31" s="6"/>
      <c r="BW31" s="6"/>
      <c r="BZ31" s="6"/>
    </row>
    <row r="32" spans="1:78" ht="15">
      <c r="B32" s="6"/>
      <c r="C32" s="6"/>
      <c r="D32" s="6"/>
      <c r="E32" s="6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V32" s="11"/>
      <c r="W32" s="11"/>
      <c r="X32" s="11"/>
      <c r="Y32" s="11"/>
      <c r="AA32" s="11"/>
      <c r="AB32" s="23"/>
      <c r="AC32" s="23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/>
      <c r="AU32" s="11"/>
      <c r="AV32" s="11"/>
      <c r="AW32" s="23"/>
      <c r="BI32" s="11"/>
      <c r="BJ32" s="11"/>
      <c r="BK32" s="11"/>
      <c r="BL32" s="11"/>
      <c r="BM32" s="6"/>
      <c r="BN32" s="6"/>
      <c r="BO32" s="6"/>
      <c r="BP32" s="6"/>
      <c r="BQ32" s="6"/>
      <c r="BR32" s="6"/>
      <c r="BU32" s="6"/>
      <c r="BW32" s="6"/>
      <c r="BZ32" s="6"/>
    </row>
    <row r="33" spans="2:78" ht="15">
      <c r="B33" s="6"/>
      <c r="C33" s="6"/>
      <c r="D33" s="6"/>
      <c r="E33" s="6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V33" s="11"/>
      <c r="W33" s="11"/>
      <c r="X33" s="11"/>
      <c r="Y33" s="11"/>
      <c r="AA33" s="11"/>
      <c r="AB33" s="23"/>
      <c r="AC33" s="23"/>
      <c r="AD33" s="11"/>
      <c r="AE33" s="11"/>
      <c r="AF33" s="11"/>
      <c r="AG33" s="11"/>
      <c r="AH33" s="11"/>
      <c r="AI33" s="12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23"/>
      <c r="BI33" s="11"/>
      <c r="BJ33" s="11"/>
      <c r="BK33" s="11"/>
      <c r="BL33" s="11"/>
      <c r="BM33" s="6"/>
      <c r="BN33" s="6"/>
      <c r="BO33" s="6"/>
      <c r="BP33" s="6"/>
      <c r="BQ33" s="6"/>
      <c r="BR33" s="6"/>
      <c r="BU33" s="6"/>
      <c r="BW33" s="6"/>
      <c r="BZ33" s="6"/>
    </row>
    <row r="34" spans="2:78" ht="15"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V34" s="11"/>
      <c r="W34" s="11"/>
      <c r="X34" s="11"/>
      <c r="Y34" s="11"/>
      <c r="AA34" s="11"/>
      <c r="AB34" s="23"/>
      <c r="AC34" s="23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23"/>
      <c r="BI34" s="11"/>
      <c r="BJ34" s="11"/>
      <c r="BK34" s="11"/>
      <c r="BL34" s="11"/>
      <c r="BM34" s="6"/>
      <c r="BN34" s="6"/>
      <c r="BO34" s="6"/>
      <c r="BP34" s="6"/>
      <c r="BQ34" s="6"/>
      <c r="BR34" s="6"/>
      <c r="BW34" s="6"/>
      <c r="BZ34" s="6"/>
    </row>
    <row r="35" spans="2:78" ht="15"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V35" s="11"/>
      <c r="W35" s="11"/>
      <c r="X35" s="11"/>
      <c r="Y35" s="11"/>
      <c r="AA35" s="11"/>
      <c r="AB35" s="23"/>
      <c r="AC35" s="23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23"/>
      <c r="BI35" s="11"/>
      <c r="BJ35" s="11"/>
      <c r="BK35" s="11"/>
      <c r="BL35" s="11"/>
    </row>
    <row r="36" spans="2:78" ht="15"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V36" s="11"/>
      <c r="W36" s="11"/>
      <c r="X36" s="11"/>
      <c r="Y36" s="11"/>
      <c r="AA36" s="11"/>
      <c r="AB36" s="23"/>
      <c r="AC36" s="23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23"/>
      <c r="BI36" s="11"/>
      <c r="BJ36" s="11"/>
      <c r="BK36" s="11"/>
      <c r="BL36" s="11"/>
    </row>
    <row r="37" spans="2:78" ht="15"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V37" s="11"/>
      <c r="W37" s="11"/>
      <c r="X37" s="11"/>
      <c r="Y37" s="11"/>
      <c r="AA37" s="11"/>
      <c r="AB37" s="23"/>
      <c r="AC37" s="23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23"/>
      <c r="BI37" s="11"/>
      <c r="BJ37" s="11"/>
      <c r="BK37" s="11"/>
      <c r="BL37" s="11"/>
    </row>
    <row r="38" spans="2:78" ht="15"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V38" s="11"/>
      <c r="W38" s="11"/>
      <c r="X38" s="11"/>
      <c r="Y38" s="11"/>
      <c r="AA38" s="11"/>
      <c r="AB38" s="23"/>
      <c r="AC38" s="23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23"/>
      <c r="BI38" s="11"/>
      <c r="BJ38" s="11"/>
      <c r="BK38" s="11"/>
      <c r="BL38" s="11"/>
    </row>
    <row r="39" spans="2:78" ht="15"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V39" s="11"/>
      <c r="W39" s="11"/>
      <c r="X39" s="11"/>
      <c r="Y39" s="11"/>
      <c r="AA39" s="11"/>
      <c r="AB39" s="23"/>
      <c r="AC39" s="23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23"/>
      <c r="BI39" s="11"/>
      <c r="BJ39" s="11"/>
      <c r="BK39" s="11"/>
      <c r="BL39" s="11"/>
    </row>
    <row r="40" spans="2:78" ht="15"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V40" s="11"/>
      <c r="W40" s="11"/>
      <c r="X40" s="11"/>
      <c r="Y40" s="11"/>
      <c r="AA40" s="11"/>
      <c r="AB40" s="23"/>
      <c r="AC40" s="23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23"/>
      <c r="BI40" s="11"/>
      <c r="BJ40" s="11"/>
      <c r="BK40" s="11"/>
      <c r="BL40" s="12"/>
    </row>
    <row r="41" spans="2:78" ht="15"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V41" s="11"/>
      <c r="W41" s="11"/>
      <c r="X41" s="11"/>
      <c r="Y41" s="11"/>
      <c r="AA41" s="11"/>
      <c r="AB41" s="23"/>
      <c r="AC41" s="23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23"/>
      <c r="BI41" s="11"/>
      <c r="BJ41" s="11"/>
      <c r="BK41" s="11"/>
      <c r="BL41" s="11"/>
    </row>
    <row r="42" spans="2:78" ht="15"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V42" s="11"/>
      <c r="W42" s="11"/>
      <c r="X42" s="11"/>
      <c r="Y42" s="11"/>
      <c r="AA42" s="11"/>
      <c r="AB42" s="23"/>
      <c r="AC42" s="23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23"/>
      <c r="BI42" s="11"/>
      <c r="BJ42" s="11"/>
      <c r="BK42" s="11"/>
      <c r="BL42" s="11"/>
    </row>
    <row r="43" spans="2:78" ht="15"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V43" s="11"/>
      <c r="W43" s="11"/>
      <c r="X43" s="11"/>
      <c r="Y43" s="11"/>
      <c r="AA43" s="11"/>
      <c r="AB43" s="23"/>
      <c r="AC43" s="23"/>
      <c r="AD43" s="11"/>
      <c r="AE43" s="11"/>
      <c r="AF43" s="11"/>
      <c r="AG43" s="11"/>
      <c r="AH43" s="11"/>
      <c r="AI43" s="11"/>
      <c r="AJ43" s="11"/>
      <c r="AK43" s="11"/>
      <c r="AL43" s="12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24"/>
      <c r="BI43" s="11"/>
      <c r="BJ43" s="11"/>
      <c r="BK43" s="11"/>
      <c r="BL43" s="11"/>
    </row>
    <row r="44" spans="2:78" ht="15"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V44" s="11"/>
      <c r="W44" s="11"/>
      <c r="X44" s="11"/>
      <c r="Y44" s="11"/>
      <c r="AA44" s="11"/>
      <c r="AB44" s="23"/>
      <c r="AC44" s="23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23"/>
      <c r="BI44" s="11"/>
      <c r="BJ44" s="11"/>
      <c r="BK44" s="11"/>
      <c r="BL44" s="12"/>
    </row>
    <row r="45" spans="2:78" ht="15">
      <c r="F45" s="11"/>
      <c r="G45" s="11"/>
      <c r="H45" s="11"/>
      <c r="I45" s="11"/>
      <c r="J45" s="12"/>
      <c r="K45" s="11"/>
      <c r="L45" s="11"/>
      <c r="M45" s="11"/>
      <c r="N45" s="11"/>
      <c r="O45" s="11"/>
      <c r="P45" s="11"/>
      <c r="Q45" s="11"/>
      <c r="R45" s="11"/>
      <c r="S45" s="11"/>
      <c r="T45" s="11"/>
      <c r="V45" s="11"/>
      <c r="W45" s="11"/>
      <c r="X45" s="11"/>
      <c r="Y45" s="11"/>
      <c r="AA45" s="11"/>
      <c r="AB45" s="23"/>
      <c r="AC45" s="23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24"/>
    </row>
    <row r="46" spans="2:78" ht="15"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V46" s="11"/>
      <c r="W46" s="11"/>
      <c r="X46" s="11"/>
      <c r="Y46" s="11"/>
      <c r="AA46" s="11"/>
      <c r="AB46" s="23"/>
      <c r="AC46" s="23"/>
      <c r="AD46" s="11"/>
      <c r="AE46" s="11"/>
      <c r="AF46" s="12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2"/>
      <c r="AR46" s="11"/>
      <c r="AS46" s="11"/>
      <c r="AT46" s="11"/>
    </row>
    <row r="47" spans="2:78" ht="15"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2"/>
      <c r="V47" s="11"/>
      <c r="W47" s="11"/>
      <c r="X47" s="11"/>
      <c r="Y47" s="12"/>
      <c r="AG47" s="11"/>
      <c r="AH47" s="11"/>
      <c r="AI47" s="11"/>
      <c r="AJ47" s="11"/>
      <c r="AQ47" s="11"/>
      <c r="AR47" s="11"/>
      <c r="AS47" s="11"/>
      <c r="AT47" s="11"/>
    </row>
    <row r="48" spans="2:78" ht="15">
      <c r="I48" s="11"/>
      <c r="J48" s="11"/>
      <c r="K48" s="11"/>
      <c r="L48" s="11"/>
      <c r="M48" s="12"/>
      <c r="AG48" s="11"/>
      <c r="AH48" s="11"/>
      <c r="AI48" s="11"/>
      <c r="AJ48" s="11"/>
      <c r="AQ48" s="11"/>
      <c r="AR48" s="11"/>
      <c r="AS48" s="11"/>
      <c r="AT48" s="11"/>
    </row>
    <row r="49" spans="9:46" ht="15">
      <c r="I49" s="11"/>
      <c r="J49" s="11"/>
      <c r="K49" s="11"/>
      <c r="L49" s="11"/>
      <c r="AG49" s="11"/>
      <c r="AH49" s="11"/>
      <c r="AI49" s="11"/>
      <c r="AJ49" s="11"/>
      <c r="AQ49" s="11"/>
      <c r="AR49" s="11"/>
      <c r="AS49" s="11"/>
      <c r="AT49" s="11"/>
    </row>
    <row r="50" spans="9:46" ht="15">
      <c r="I50" s="11"/>
      <c r="J50" s="11"/>
      <c r="K50" s="11"/>
      <c r="L50" s="11"/>
      <c r="AG50" s="11"/>
      <c r="AH50" s="11"/>
      <c r="AI50" s="11"/>
      <c r="AJ50" s="11"/>
      <c r="AQ50" s="11"/>
      <c r="AR50" s="11"/>
      <c r="AS50" s="11"/>
      <c r="AT50" s="11"/>
    </row>
    <row r="51" spans="9:46" ht="15">
      <c r="I51" s="11"/>
      <c r="J51" s="11"/>
      <c r="K51" s="11"/>
      <c r="L51" s="11"/>
      <c r="AG51" s="11"/>
      <c r="AH51" s="11"/>
      <c r="AI51" s="11"/>
      <c r="AJ51" s="11"/>
      <c r="AQ51" s="11"/>
      <c r="AR51" s="11"/>
      <c r="AS51" s="11"/>
      <c r="AT51" s="11"/>
    </row>
    <row r="52" spans="9:46" ht="15">
      <c r="I52" s="11"/>
      <c r="J52" s="11"/>
      <c r="K52" s="11"/>
      <c r="L52" s="11"/>
      <c r="AG52" s="11"/>
      <c r="AH52" s="11"/>
      <c r="AI52" s="11"/>
      <c r="AJ52" s="12"/>
      <c r="AQ52" s="11"/>
      <c r="AR52" s="11"/>
      <c r="AS52" s="11"/>
      <c r="AT52" s="11"/>
    </row>
    <row r="53" spans="9:46" ht="15">
      <c r="I53" s="11"/>
      <c r="J53" s="11"/>
      <c r="K53" s="11"/>
      <c r="L53" s="12"/>
      <c r="AQ53" s="11"/>
      <c r="AR53" s="11"/>
      <c r="AS53" s="11"/>
      <c r="AT53" s="12"/>
    </row>
  </sheetData>
  <mergeCells count="28">
    <mergeCell ref="AD1:AE1"/>
    <mergeCell ref="AF1:AG1"/>
    <mergeCell ref="AH1:AI1"/>
    <mergeCell ref="P1:Q1"/>
    <mergeCell ref="R1:S1"/>
    <mergeCell ref="T1:U1"/>
    <mergeCell ref="V1:W1"/>
    <mergeCell ref="BM1:BN1"/>
    <mergeCell ref="B2:D2"/>
    <mergeCell ref="E2:G2"/>
    <mergeCell ref="I2:K2"/>
    <mergeCell ref="L2:N2"/>
    <mergeCell ref="I1:O1"/>
    <mergeCell ref="B1:H1"/>
    <mergeCell ref="AJ1:AK1"/>
    <mergeCell ref="AL1:AM1"/>
    <mergeCell ref="AQ1:AR1"/>
    <mergeCell ref="AS1:AT1"/>
    <mergeCell ref="AU1:AV1"/>
    <mergeCell ref="AW1:AX1"/>
    <mergeCell ref="X1:Y1"/>
    <mergeCell ref="Z1:AA1"/>
    <mergeCell ref="AB1:AC1"/>
    <mergeCell ref="BA1:BB1"/>
    <mergeCell ref="AO1:AP1"/>
    <mergeCell ref="AY1:AZ1"/>
    <mergeCell ref="BI1:BJ1"/>
    <mergeCell ref="BK1:BL1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98" sqref="D98"/>
    </sheetView>
  </sheetViews>
  <sheetFormatPr baseColWidth="10" defaultColWidth="8.83203125" defaultRowHeight="15" x14ac:dyDescent="0"/>
  <cols>
    <col min="1" max="6" width="8.83203125" style="7"/>
    <col min="7" max="7" width="8.5" style="7" customWidth="1"/>
    <col min="8" max="16384" width="8.83203125" style="7"/>
  </cols>
  <sheetData/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I30" sqref="I30"/>
    </sheetView>
  </sheetViews>
  <sheetFormatPr baseColWidth="10" defaultRowHeight="15" x14ac:dyDescent="0"/>
  <cols>
    <col min="10" max="10" width="9.6640625" customWidth="1"/>
    <col min="11" max="11" width="14.5" customWidth="1"/>
    <col min="12" max="12" width="19.33203125" customWidth="1"/>
    <col min="13" max="13" width="24" customWidth="1"/>
  </cols>
  <sheetData>
    <row r="1" spans="1:13">
      <c r="A1" s="77" t="s">
        <v>34</v>
      </c>
      <c r="B1" s="77" t="s">
        <v>52</v>
      </c>
      <c r="C1" s="77" t="s">
        <v>9</v>
      </c>
      <c r="D1" s="77" t="s">
        <v>53</v>
      </c>
      <c r="E1" s="77" t="s">
        <v>54</v>
      </c>
      <c r="H1" s="80"/>
      <c r="I1" s="79" t="s">
        <v>77</v>
      </c>
      <c r="J1" s="79" t="s">
        <v>78</v>
      </c>
      <c r="K1" s="79" t="s">
        <v>79</v>
      </c>
      <c r="L1" s="79" t="s">
        <v>81</v>
      </c>
      <c r="M1" s="79" t="s">
        <v>80</v>
      </c>
    </row>
    <row r="2" spans="1:13" ht="18">
      <c r="A2" s="78">
        <v>43024</v>
      </c>
      <c r="B2" s="77">
        <v>16242</v>
      </c>
      <c r="C2" s="77">
        <v>13560</v>
      </c>
      <c r="D2" s="77">
        <v>2126</v>
      </c>
      <c r="E2" s="77">
        <v>420</v>
      </c>
      <c r="H2" s="81" t="s">
        <v>82</v>
      </c>
      <c r="I2" s="79"/>
      <c r="J2" s="79"/>
      <c r="K2" s="79"/>
      <c r="L2" s="79"/>
      <c r="M2" s="79"/>
    </row>
    <row r="3" spans="1:13" ht="18">
      <c r="A3" s="78">
        <v>43025</v>
      </c>
      <c r="B3" s="77">
        <v>19108</v>
      </c>
      <c r="C3" s="77">
        <v>14316</v>
      </c>
      <c r="D3" s="77">
        <v>3130</v>
      </c>
      <c r="E3" s="77">
        <v>1351</v>
      </c>
      <c r="H3" s="81" t="s">
        <v>82</v>
      </c>
      <c r="I3" s="79"/>
      <c r="J3" s="79"/>
      <c r="K3" s="79"/>
      <c r="L3" s="79"/>
      <c r="M3" s="79"/>
    </row>
    <row r="4" spans="1:13" ht="18">
      <c r="A4" s="78">
        <v>43026</v>
      </c>
      <c r="B4" s="77">
        <v>19926</v>
      </c>
      <c r="C4" s="77">
        <v>14571</v>
      </c>
      <c r="D4" s="77">
        <v>3205</v>
      </c>
      <c r="E4" s="77">
        <v>1870</v>
      </c>
      <c r="H4" s="81" t="s">
        <v>82</v>
      </c>
      <c r="I4" s="79"/>
      <c r="J4" s="79"/>
      <c r="K4" s="79"/>
      <c r="L4" s="79"/>
      <c r="M4" s="79"/>
    </row>
    <row r="5" spans="1:13" ht="18">
      <c r="A5" s="78">
        <v>43027</v>
      </c>
      <c r="B5" s="77">
        <v>17589</v>
      </c>
      <c r="C5" s="77">
        <v>12502</v>
      </c>
      <c r="D5" s="77">
        <v>3020</v>
      </c>
      <c r="E5" s="77">
        <v>1907</v>
      </c>
      <c r="H5" s="81" t="s">
        <v>82</v>
      </c>
      <c r="I5" s="79"/>
      <c r="J5" s="79"/>
      <c r="K5" s="79"/>
      <c r="L5" s="79"/>
      <c r="M5" s="79"/>
    </row>
    <row r="6" spans="1:13" ht="18">
      <c r="A6" s="78">
        <v>43028</v>
      </c>
      <c r="B6" s="77">
        <v>18698</v>
      </c>
      <c r="C6" s="77">
        <v>13408</v>
      </c>
      <c r="D6" s="77">
        <v>2940</v>
      </c>
      <c r="E6" s="77">
        <v>2145</v>
      </c>
      <c r="H6" s="81" t="s">
        <v>82</v>
      </c>
      <c r="I6" s="79"/>
      <c r="J6" s="79"/>
      <c r="K6" s="79"/>
      <c r="L6" s="79"/>
      <c r="M6" s="79"/>
    </row>
    <row r="7" spans="1:13" ht="18">
      <c r="A7" s="78">
        <v>43029</v>
      </c>
      <c r="B7" s="77">
        <v>16429</v>
      </c>
      <c r="C7" s="77">
        <v>11685</v>
      </c>
      <c r="D7" s="77">
        <v>2279</v>
      </c>
      <c r="E7" s="77">
        <v>2219</v>
      </c>
      <c r="H7" s="81" t="s">
        <v>82</v>
      </c>
      <c r="I7" s="79"/>
      <c r="J7" s="79"/>
      <c r="K7" s="79"/>
      <c r="L7" s="79"/>
      <c r="M7" s="79"/>
    </row>
    <row r="8" spans="1:13" ht="18">
      <c r="A8" s="78">
        <v>43030</v>
      </c>
      <c r="B8" s="77">
        <v>16409</v>
      </c>
      <c r="C8" s="77">
        <v>11565</v>
      </c>
      <c r="D8" s="77">
        <v>2352</v>
      </c>
      <c r="E8" s="77">
        <v>2239</v>
      </c>
      <c r="H8" s="81" t="s">
        <v>82</v>
      </c>
      <c r="I8" s="79"/>
      <c r="J8" s="79"/>
      <c r="K8" s="79"/>
      <c r="L8" s="79"/>
      <c r="M8" s="79"/>
    </row>
    <row r="9" spans="1:13" ht="18">
      <c r="A9" s="78">
        <v>43031</v>
      </c>
      <c r="B9" s="77">
        <v>19872</v>
      </c>
      <c r="C9" s="77">
        <v>13775</v>
      </c>
      <c r="D9" s="77">
        <v>3313</v>
      </c>
      <c r="E9" s="77">
        <v>2516</v>
      </c>
      <c r="H9" s="81" t="s">
        <v>82</v>
      </c>
      <c r="I9" s="79"/>
      <c r="J9" s="79"/>
      <c r="K9" s="79"/>
      <c r="L9" s="79"/>
      <c r="M9" s="79"/>
    </row>
    <row r="10" spans="1:13" ht="18">
      <c r="A10" s="78">
        <v>43032</v>
      </c>
      <c r="B10" s="77">
        <v>19051</v>
      </c>
      <c r="C10" s="77">
        <v>13194</v>
      </c>
      <c r="D10" s="77">
        <v>2999</v>
      </c>
      <c r="E10" s="77">
        <v>2580</v>
      </c>
      <c r="H10" s="81" t="s">
        <v>82</v>
      </c>
      <c r="I10" s="79"/>
      <c r="J10" s="79"/>
      <c r="K10" s="79"/>
      <c r="L10" s="79"/>
      <c r="M10" s="79"/>
    </row>
    <row r="11" spans="1:13" ht="18">
      <c r="A11" s="78">
        <v>43033</v>
      </c>
      <c r="B11" s="77">
        <v>19637</v>
      </c>
      <c r="C11" s="77">
        <v>12316</v>
      </c>
      <c r="D11" s="77">
        <v>3389</v>
      </c>
      <c r="E11" s="77">
        <v>3795</v>
      </c>
      <c r="H11" s="81" t="s">
        <v>82</v>
      </c>
      <c r="I11" s="79"/>
      <c r="J11" s="79"/>
      <c r="K11" s="79"/>
      <c r="L11" s="79"/>
      <c r="M11" s="79"/>
    </row>
    <row r="12" spans="1:13" ht="18">
      <c r="A12" s="78">
        <v>43034</v>
      </c>
      <c r="B12" s="77">
        <v>20193</v>
      </c>
      <c r="C12" s="77">
        <v>13284</v>
      </c>
      <c r="D12" s="77">
        <v>3344</v>
      </c>
      <c r="E12" s="77">
        <v>3384</v>
      </c>
      <c r="H12" s="81" t="s">
        <v>82</v>
      </c>
      <c r="I12" s="79"/>
      <c r="J12" s="79"/>
      <c r="K12" s="79"/>
      <c r="L12" s="79"/>
      <c r="M12" s="79"/>
    </row>
    <row r="13" spans="1:13" ht="18">
      <c r="A13" s="78">
        <v>43035</v>
      </c>
      <c r="B13" s="77">
        <v>18117</v>
      </c>
      <c r="C13" s="77">
        <v>12448</v>
      </c>
      <c r="D13" s="77">
        <v>2565</v>
      </c>
      <c r="E13" s="77">
        <v>2869</v>
      </c>
      <c r="H13" s="81" t="s">
        <v>82</v>
      </c>
      <c r="I13" s="79"/>
      <c r="J13" s="79"/>
      <c r="K13" s="79"/>
      <c r="L13" s="79"/>
      <c r="M13" s="79"/>
    </row>
    <row r="14" spans="1:13" ht="18">
      <c r="A14" s="78">
        <v>43036</v>
      </c>
      <c r="B14" s="77">
        <v>15365</v>
      </c>
      <c r="C14" s="77">
        <v>10763</v>
      </c>
      <c r="D14" s="77">
        <v>1488</v>
      </c>
      <c r="E14" s="77">
        <v>2948</v>
      </c>
      <c r="H14" s="81" t="s">
        <v>82</v>
      </c>
      <c r="I14" s="79"/>
      <c r="J14" s="79"/>
      <c r="K14" s="79"/>
      <c r="L14" s="79"/>
      <c r="M14" s="79"/>
    </row>
    <row r="15" spans="1:13" ht="18">
      <c r="A15" s="78">
        <v>43037</v>
      </c>
      <c r="B15" s="77">
        <v>17476</v>
      </c>
      <c r="C15" s="77">
        <v>11513</v>
      </c>
      <c r="D15" s="77">
        <v>1817</v>
      </c>
      <c r="E15" s="77">
        <v>3915</v>
      </c>
      <c r="H15" s="81" t="s">
        <v>82</v>
      </c>
      <c r="I15" s="79"/>
      <c r="J15" s="79"/>
      <c r="K15" s="79"/>
      <c r="L15" s="79"/>
      <c r="M15" s="79"/>
    </row>
    <row r="16" spans="1:13" ht="18">
      <c r="A16" s="78">
        <v>43038</v>
      </c>
      <c r="B16" s="77">
        <v>21045</v>
      </c>
      <c r="C16" s="77">
        <v>12962</v>
      </c>
      <c r="D16" s="77">
        <v>2774</v>
      </c>
      <c r="E16" s="77">
        <v>5117</v>
      </c>
      <c r="H16" s="81" t="s">
        <v>82</v>
      </c>
      <c r="I16" s="79"/>
      <c r="J16" s="79"/>
      <c r="K16" s="79"/>
      <c r="L16" s="79"/>
      <c r="M16" s="79"/>
    </row>
    <row r="17" spans="1:5">
      <c r="A17" s="78">
        <v>43039</v>
      </c>
      <c r="B17" s="77">
        <v>21893</v>
      </c>
      <c r="C17" s="77">
        <v>13388</v>
      </c>
      <c r="D17" s="77">
        <v>2836</v>
      </c>
      <c r="E17" s="77">
        <v>5525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L21" sqref="L21"/>
    </sheetView>
  </sheetViews>
  <sheetFormatPr baseColWidth="10" defaultRowHeight="15" x14ac:dyDescent="0"/>
  <sheetData>
    <row r="1" spans="1:12">
      <c r="B1" s="82" t="s">
        <v>83</v>
      </c>
      <c r="C1" s="82"/>
      <c r="D1" s="82" t="s">
        <v>84</v>
      </c>
      <c r="E1" s="82"/>
      <c r="F1" s="82" t="s">
        <v>85</v>
      </c>
      <c r="G1" s="82"/>
    </row>
    <row r="3" spans="1:12">
      <c r="A3" s="11">
        <v>20171020</v>
      </c>
      <c r="B3" s="11">
        <v>40</v>
      </c>
      <c r="C3" s="11">
        <v>25</v>
      </c>
      <c r="D3" s="11">
        <v>11</v>
      </c>
      <c r="E3" s="11">
        <v>8</v>
      </c>
      <c r="F3" s="11">
        <v>9</v>
      </c>
      <c r="G3" s="11">
        <v>7</v>
      </c>
    </row>
    <row r="9" spans="1:12">
      <c r="B9" s="11"/>
      <c r="C9" s="11"/>
      <c r="D9" s="11"/>
      <c r="E9" s="11"/>
      <c r="H9" s="11"/>
      <c r="I9" s="11"/>
      <c r="J9" s="11"/>
      <c r="K9" s="11"/>
    </row>
    <row r="10" spans="1:12">
      <c r="H10" s="11"/>
      <c r="I10" s="11"/>
      <c r="J10" s="11"/>
      <c r="K10" s="11"/>
    </row>
    <row r="11" spans="1:12">
      <c r="H11" s="11"/>
      <c r="I11" s="11"/>
      <c r="J11" s="11"/>
      <c r="K11" s="11"/>
    </row>
    <row r="12" spans="1:12">
      <c r="H12" s="11"/>
      <c r="I12" s="11"/>
      <c r="J12" s="11"/>
      <c r="K12" s="11"/>
    </row>
    <row r="13" spans="1:12">
      <c r="H13" s="11"/>
      <c r="I13" s="11"/>
      <c r="J13" s="11"/>
      <c r="K13" s="11"/>
    </row>
    <row r="14" spans="1:12">
      <c r="D14" s="11"/>
      <c r="E14" s="11"/>
      <c r="F14" s="11"/>
      <c r="G14" s="11"/>
      <c r="H14" s="11"/>
      <c r="I14" s="11"/>
      <c r="J14" s="11"/>
      <c r="K14" s="11"/>
    </row>
    <row r="15" spans="1:12">
      <c r="H15" s="11"/>
      <c r="I15" s="11"/>
      <c r="J15" s="11"/>
      <c r="K15" s="11"/>
      <c r="L15" s="11"/>
    </row>
    <row r="16" spans="1:12">
      <c r="H16" s="11"/>
      <c r="I16" s="11"/>
      <c r="J16" s="11"/>
      <c r="K16" s="11"/>
    </row>
    <row r="17" spans="8:11">
      <c r="H17" s="11"/>
      <c r="I17" s="11"/>
      <c r="J17" s="11"/>
      <c r="K17" s="11"/>
    </row>
    <row r="18" spans="8:11">
      <c r="H18" s="11"/>
      <c r="I18" s="11"/>
      <c r="J18" s="11"/>
      <c r="K18" s="11"/>
    </row>
    <row r="19" spans="8:11">
      <c r="H19" s="11"/>
      <c r="I19" s="11"/>
      <c r="J19" s="11"/>
      <c r="K19" s="11"/>
    </row>
    <row r="20" spans="8:11">
      <c r="H20" s="11"/>
      <c r="I20" s="11"/>
      <c r="J20" s="11"/>
      <c r="K20" s="11"/>
    </row>
    <row r="21" spans="8:11">
      <c r="H21" s="11"/>
      <c r="I21" s="11"/>
      <c r="J21" s="11"/>
      <c r="K21" s="11"/>
    </row>
    <row r="22" spans="8:11">
      <c r="H22" s="11"/>
      <c r="I22" s="11"/>
      <c r="J22" s="11"/>
      <c r="K22" s="11"/>
    </row>
    <row r="23" spans="8:11">
      <c r="H23" s="11"/>
      <c r="I23" s="11"/>
      <c r="J23" s="11"/>
      <c r="K23" s="11"/>
    </row>
    <row r="24" spans="8:11">
      <c r="H24" s="11"/>
      <c r="I24" s="11"/>
      <c r="J24" s="11"/>
      <c r="K24" s="11"/>
    </row>
    <row r="25" spans="8:11">
      <c r="H25" s="11"/>
      <c r="I25" s="11"/>
      <c r="J25" s="11"/>
      <c r="K25" s="11"/>
    </row>
    <row r="26" spans="8:11">
      <c r="H26" s="11"/>
      <c r="I26" s="11"/>
      <c r="J26" s="11"/>
      <c r="K26" s="11"/>
    </row>
    <row r="27" spans="8:11">
      <c r="H27" s="11"/>
      <c r="I27" s="11"/>
      <c r="J27" s="11"/>
      <c r="K27" s="11"/>
    </row>
    <row r="28" spans="8:11">
      <c r="H28" s="11"/>
      <c r="I28" s="11"/>
      <c r="J28" s="11"/>
      <c r="K28" s="11"/>
    </row>
  </sheetData>
  <mergeCells count="3">
    <mergeCell ref="B1:C1"/>
    <mergeCell ref="D1:E1"/>
    <mergeCell ref="F1:G1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页面访问（UV）-10月</vt:lpstr>
      <vt:lpstr>关键事件转化</vt:lpstr>
      <vt:lpstr>关键事件转化 (2)</vt:lpstr>
      <vt:lpstr>SQL</vt:lpstr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海军 李</dc:creator>
  <cp:lastModifiedBy>海军 李</cp:lastModifiedBy>
  <dcterms:created xsi:type="dcterms:W3CDTF">2017-08-30T11:42:29Z</dcterms:created>
  <dcterms:modified xsi:type="dcterms:W3CDTF">2017-11-03T06:37:31Z</dcterms:modified>
</cp:coreProperties>
</file>