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-3500" yWindow="-21140" windowWidth="31580" windowHeight="20140" tabRatio="790" firstSheet="1" activeTab="9"/>
  </bookViews>
  <sheets>
    <sheet name="对比" sheetId="12" r:id="rId1"/>
    <sheet name="旧注册落地页1001_1031" sheetId="20" r:id="rId2"/>
    <sheet name="注册成功1016_1031" sheetId="21" r:id="rId3"/>
    <sheet name="旧版邀请注册落地页" sheetId="1" r:id="rId4"/>
    <sheet name="PC官网注册页" sheetId="3" r:id="rId5"/>
    <sheet name="第2版落地页" sheetId="5" r:id="rId6"/>
    <sheet name="邀请方式1022_1204" sheetId="16" r:id="rId7"/>
    <sheet name="真实注册人数1003_1204" sheetId="19" r:id="rId8"/>
    <sheet name="新版注册落地页20171022-20171204" sheetId="17" r:id="rId9"/>
    <sheet name="注册成功页面20171022-20171204 (2)" sheetId="18" r:id="rId10"/>
  </sheets>
  <externalReferences>
    <externalReference r:id="rId11"/>
  </externalReferenc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2" l="1"/>
  <c r="D28" i="12"/>
  <c r="D26" i="12" s="1"/>
  <c r="D32" i="12"/>
  <c r="G32" i="12" s="1"/>
  <c r="B32" i="12"/>
  <c r="D33" i="12"/>
  <c r="D29" i="12"/>
  <c r="B29" i="12"/>
  <c r="F29" i="12" s="1"/>
  <c r="G29" i="12"/>
  <c r="D30" i="12"/>
  <c r="D31" i="12"/>
  <c r="D34" i="12"/>
  <c r="B34" i="12"/>
  <c r="F34" i="12" s="1"/>
  <c r="G34" i="12"/>
  <c r="D35" i="12"/>
  <c r="D36" i="12"/>
  <c r="D37" i="12"/>
  <c r="G37" i="12" s="1"/>
  <c r="B37" i="12"/>
  <c r="D38" i="12"/>
  <c r="D39" i="12"/>
  <c r="D40" i="12"/>
  <c r="G40" i="12" s="1"/>
  <c r="D41" i="12"/>
  <c r="D42" i="12"/>
  <c r="B42" i="12"/>
  <c r="F42" i="12" s="1"/>
  <c r="G42" i="12"/>
  <c r="D43" i="12"/>
  <c r="D44" i="12"/>
  <c r="D45" i="12"/>
  <c r="G45" i="12" s="1"/>
  <c r="B45" i="12"/>
  <c r="D46" i="12"/>
  <c r="D47" i="12"/>
  <c r="D48" i="12"/>
  <c r="G48" i="12" s="1"/>
  <c r="D49" i="12"/>
  <c r="D50" i="12"/>
  <c r="B50" i="12"/>
  <c r="F50" i="12" s="1"/>
  <c r="G50" i="12"/>
  <c r="D51" i="12"/>
  <c r="D52" i="12"/>
  <c r="D53" i="12"/>
  <c r="G53" i="12" s="1"/>
  <c r="B53" i="12"/>
  <c r="D54" i="12"/>
  <c r="D55" i="12"/>
  <c r="D56" i="12"/>
  <c r="C27" i="12"/>
  <c r="C26" i="12" s="1"/>
  <c r="C28" i="12"/>
  <c r="C32" i="12"/>
  <c r="F32" i="12" s="1"/>
  <c r="C33" i="12"/>
  <c r="C29" i="12"/>
  <c r="C30" i="12"/>
  <c r="C31" i="12"/>
  <c r="C34" i="12"/>
  <c r="C35" i="12"/>
  <c r="C36" i="12"/>
  <c r="C37" i="12"/>
  <c r="F37" i="12" s="1"/>
  <c r="C38" i="12"/>
  <c r="C39" i="12"/>
  <c r="C40" i="12"/>
  <c r="C41" i="12"/>
  <c r="C42" i="12"/>
  <c r="C43" i="12"/>
  <c r="C44" i="12"/>
  <c r="C45" i="12"/>
  <c r="F45" i="12" s="1"/>
  <c r="C46" i="12"/>
  <c r="C47" i="12"/>
  <c r="C48" i="12"/>
  <c r="C49" i="12"/>
  <c r="C50" i="12"/>
  <c r="C51" i="12"/>
  <c r="C52" i="12"/>
  <c r="C53" i="12"/>
  <c r="F53" i="12" s="1"/>
  <c r="C54" i="12"/>
  <c r="C55" i="12"/>
  <c r="C56" i="12"/>
  <c r="E27" i="12"/>
  <c r="E26" i="12" s="1"/>
  <c r="E28" i="12"/>
  <c r="E32" i="12"/>
  <c r="E33" i="12"/>
  <c r="E29" i="12"/>
  <c r="E30" i="12"/>
  <c r="E31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L21" i="16"/>
  <c r="B30" i="12" s="1"/>
  <c r="F30" i="12" s="1"/>
  <c r="L22" i="16"/>
  <c r="B31" i="12" s="1"/>
  <c r="G31" i="12" s="1"/>
  <c r="L23" i="16"/>
  <c r="L24" i="16"/>
  <c r="B33" i="12" s="1"/>
  <c r="M21" i="16"/>
  <c r="K21" i="16" s="1"/>
  <c r="M22" i="16"/>
  <c r="M23" i="16"/>
  <c r="M24" i="16"/>
  <c r="AA4" i="17"/>
  <c r="Z5" i="17"/>
  <c r="AA5" i="17"/>
  <c r="Z6" i="17"/>
  <c r="AA6" i="17"/>
  <c r="Z7" i="17"/>
  <c r="AA7" i="17"/>
  <c r="Z8" i="17"/>
  <c r="AA8" i="17"/>
  <c r="Z10" i="17"/>
  <c r="AA10" i="17"/>
  <c r="Z11" i="17"/>
  <c r="AA11" i="17"/>
  <c r="Z12" i="17"/>
  <c r="AA12" i="17"/>
  <c r="Z13" i="17"/>
  <c r="AA13" i="17"/>
  <c r="Z14" i="17"/>
  <c r="AA14" i="17"/>
  <c r="Z15" i="17"/>
  <c r="AA15" i="17"/>
  <c r="Z16" i="17"/>
  <c r="AA16" i="17"/>
  <c r="Z17" i="17"/>
  <c r="AA17" i="17"/>
  <c r="Z18" i="17"/>
  <c r="AA18" i="17"/>
  <c r="Z19" i="17"/>
  <c r="AA19" i="17"/>
  <c r="Z20" i="17"/>
  <c r="AA20" i="17"/>
  <c r="Z21" i="17"/>
  <c r="AA21" i="17"/>
  <c r="Z22" i="17"/>
  <c r="AA22" i="17"/>
  <c r="Z23" i="17"/>
  <c r="AA23" i="17"/>
  <c r="Z24" i="17"/>
  <c r="AA24" i="17"/>
  <c r="Z25" i="17"/>
  <c r="AA25" i="17"/>
  <c r="Z26" i="17"/>
  <c r="AA26" i="17"/>
  <c r="Z27" i="17"/>
  <c r="AA27" i="17"/>
  <c r="Z28" i="17"/>
  <c r="AA28" i="17"/>
  <c r="Z29" i="17"/>
  <c r="AA29" i="17"/>
  <c r="Z30" i="17"/>
  <c r="AA30" i="17"/>
  <c r="Z31" i="17"/>
  <c r="AA31" i="17"/>
  <c r="Z32" i="17"/>
  <c r="AA32" i="17"/>
  <c r="Z33" i="17"/>
  <c r="AA33" i="17"/>
  <c r="Z34" i="17"/>
  <c r="AA34" i="17"/>
  <c r="Z35" i="17"/>
  <c r="AA35" i="17"/>
  <c r="Z36" i="17"/>
  <c r="AA36" i="17"/>
  <c r="Z4" i="17"/>
  <c r="W4" i="17"/>
  <c r="W5" i="17"/>
  <c r="W6" i="17"/>
  <c r="W7" i="17"/>
  <c r="W8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V5" i="17"/>
  <c r="V6" i="17"/>
  <c r="V7" i="17"/>
  <c r="V8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4" i="17"/>
  <c r="S4" i="17"/>
  <c r="S5" i="17"/>
  <c r="S6" i="17"/>
  <c r="S7" i="17"/>
  <c r="S8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R5" i="17"/>
  <c r="R6" i="17"/>
  <c r="R7" i="17"/>
  <c r="R8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4" i="17"/>
  <c r="O4" i="17"/>
  <c r="O5" i="17"/>
  <c r="O6" i="17"/>
  <c r="O7" i="17"/>
  <c r="O8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N5" i="17"/>
  <c r="N6" i="17"/>
  <c r="N7" i="17"/>
  <c r="N8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4" i="17"/>
  <c r="K4" i="17"/>
  <c r="K5" i="17"/>
  <c r="K6" i="17"/>
  <c r="K7" i="17"/>
  <c r="K8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J5" i="17"/>
  <c r="J6" i="17"/>
  <c r="J7" i="17"/>
  <c r="J8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4" i="17"/>
  <c r="G5" i="17"/>
  <c r="G6" i="17"/>
  <c r="G7" i="17"/>
  <c r="G8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4" i="17"/>
  <c r="F5" i="17"/>
  <c r="F6" i="17"/>
  <c r="F7" i="17"/>
  <c r="F8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4" i="17"/>
  <c r="M7" i="16"/>
  <c r="M8" i="16"/>
  <c r="K8" i="16" s="1"/>
  <c r="M9" i="16"/>
  <c r="K9" i="16" s="1"/>
  <c r="M10" i="16"/>
  <c r="K10" i="16" s="1"/>
  <c r="M11" i="16"/>
  <c r="M12" i="16"/>
  <c r="M13" i="16"/>
  <c r="M14" i="16"/>
  <c r="M15" i="16"/>
  <c r="M16" i="16"/>
  <c r="K16" i="16" s="1"/>
  <c r="M17" i="16"/>
  <c r="K17" i="16" s="1"/>
  <c r="M18" i="16"/>
  <c r="K18" i="16" s="1"/>
  <c r="M19" i="16"/>
  <c r="M20" i="16"/>
  <c r="M25" i="16"/>
  <c r="M26" i="16"/>
  <c r="M27" i="16"/>
  <c r="K27" i="16" s="1"/>
  <c r="M28" i="16"/>
  <c r="K28" i="16" s="1"/>
  <c r="M29" i="16"/>
  <c r="M30" i="16"/>
  <c r="M31" i="16"/>
  <c r="M32" i="16"/>
  <c r="M33" i="16"/>
  <c r="M34" i="16"/>
  <c r="M35" i="16"/>
  <c r="K35" i="16" s="1"/>
  <c r="M36" i="16"/>
  <c r="K36" i="16" s="1"/>
  <c r="M37" i="16"/>
  <c r="K37" i="16" s="1"/>
  <c r="M38" i="16"/>
  <c r="M39" i="16"/>
  <c r="M40" i="16"/>
  <c r="M41" i="16"/>
  <c r="M42" i="16"/>
  <c r="M43" i="16"/>
  <c r="K43" i="16" s="1"/>
  <c r="M44" i="16"/>
  <c r="K44" i="16" s="1"/>
  <c r="M45" i="16"/>
  <c r="K45" i="16" s="1"/>
  <c r="M46" i="16"/>
  <c r="M47" i="16"/>
  <c r="M48" i="16"/>
  <c r="M6" i="16"/>
  <c r="M5" i="16" s="1"/>
  <c r="L7" i="16"/>
  <c r="J7" i="16" s="1"/>
  <c r="L8" i="16"/>
  <c r="L9" i="16"/>
  <c r="L10" i="16"/>
  <c r="L11" i="16"/>
  <c r="J11" i="16" s="1"/>
  <c r="L12" i="16"/>
  <c r="L13" i="16"/>
  <c r="L14" i="16"/>
  <c r="L15" i="16"/>
  <c r="J15" i="16" s="1"/>
  <c r="L16" i="16"/>
  <c r="L17" i="16"/>
  <c r="L18" i="16"/>
  <c r="B27" i="12" s="1"/>
  <c r="L19" i="16"/>
  <c r="J19" i="16" s="1"/>
  <c r="L20" i="16"/>
  <c r="L25" i="16"/>
  <c r="L26" i="16"/>
  <c r="B35" i="12" s="1"/>
  <c r="L27" i="16"/>
  <c r="B36" i="12" s="1"/>
  <c r="L28" i="16"/>
  <c r="L29" i="16"/>
  <c r="B38" i="12" s="1"/>
  <c r="L30" i="16"/>
  <c r="J30" i="16" s="1"/>
  <c r="L31" i="16"/>
  <c r="B40" i="12" s="1"/>
  <c r="F40" i="12" s="1"/>
  <c r="L32" i="16"/>
  <c r="B41" i="12" s="1"/>
  <c r="G41" i="12" s="1"/>
  <c r="L33" i="16"/>
  <c r="L34" i="16"/>
  <c r="B43" i="12" s="1"/>
  <c r="L35" i="16"/>
  <c r="B44" i="12" s="1"/>
  <c r="L36" i="16"/>
  <c r="L37" i="16"/>
  <c r="B46" i="12" s="1"/>
  <c r="L38" i="16"/>
  <c r="J38" i="16" s="1"/>
  <c r="L39" i="16"/>
  <c r="B48" i="12" s="1"/>
  <c r="F48" i="12" s="1"/>
  <c r="L40" i="16"/>
  <c r="B49" i="12" s="1"/>
  <c r="G49" i="12" s="1"/>
  <c r="L41" i="16"/>
  <c r="L42" i="16"/>
  <c r="B51" i="12" s="1"/>
  <c r="L43" i="16"/>
  <c r="B52" i="12" s="1"/>
  <c r="L44" i="16"/>
  <c r="L45" i="16"/>
  <c r="B54" i="12" s="1"/>
  <c r="L46" i="16"/>
  <c r="J46" i="16" s="1"/>
  <c r="L47" i="16"/>
  <c r="B56" i="12" s="1"/>
  <c r="F56" i="12" s="1"/>
  <c r="L48" i="16"/>
  <c r="L6" i="16"/>
  <c r="I48" i="16"/>
  <c r="K48" i="16"/>
  <c r="H48" i="16"/>
  <c r="J48" i="16"/>
  <c r="C48" i="16"/>
  <c r="B48" i="16"/>
  <c r="I47" i="16"/>
  <c r="K47" i="16" s="1"/>
  <c r="H47" i="16"/>
  <c r="C47" i="16"/>
  <c r="B47" i="16"/>
  <c r="I46" i="16"/>
  <c r="K46" i="16"/>
  <c r="H46" i="16"/>
  <c r="C46" i="16"/>
  <c r="B46" i="16"/>
  <c r="I45" i="16"/>
  <c r="H45" i="16"/>
  <c r="J45" i="16"/>
  <c r="C45" i="16"/>
  <c r="B45" i="16"/>
  <c r="I44" i="16"/>
  <c r="H44" i="16"/>
  <c r="J44" i="16"/>
  <c r="C44" i="16"/>
  <c r="B44" i="16"/>
  <c r="I43" i="16"/>
  <c r="H43" i="16"/>
  <c r="J43" i="16"/>
  <c r="C43" i="16"/>
  <c r="B43" i="16"/>
  <c r="I42" i="16"/>
  <c r="K42" i="16"/>
  <c r="H42" i="16"/>
  <c r="C42" i="16"/>
  <c r="B42" i="16"/>
  <c r="I41" i="16"/>
  <c r="K41" i="16"/>
  <c r="H41" i="16"/>
  <c r="J41" i="16"/>
  <c r="C41" i="16"/>
  <c r="B41" i="16"/>
  <c r="I40" i="16"/>
  <c r="K40" i="16"/>
  <c r="H40" i="16"/>
  <c r="J40" i="16"/>
  <c r="C40" i="16"/>
  <c r="B40" i="16"/>
  <c r="I39" i="16"/>
  <c r="K39" i="16" s="1"/>
  <c r="H39" i="16"/>
  <c r="C39" i="16"/>
  <c r="B39" i="16"/>
  <c r="I38" i="16"/>
  <c r="K38" i="16"/>
  <c r="H38" i="16"/>
  <c r="C38" i="16"/>
  <c r="B38" i="16"/>
  <c r="I37" i="16"/>
  <c r="H37" i="16"/>
  <c r="J37" i="16"/>
  <c r="C37" i="16"/>
  <c r="B37" i="16"/>
  <c r="I36" i="16"/>
  <c r="H36" i="16"/>
  <c r="J36" i="16"/>
  <c r="C36" i="16"/>
  <c r="B36" i="16"/>
  <c r="I35" i="16"/>
  <c r="H35" i="16"/>
  <c r="J35" i="16"/>
  <c r="C35" i="16"/>
  <c r="B35" i="16"/>
  <c r="I34" i="16"/>
  <c r="K34" i="16"/>
  <c r="H34" i="16"/>
  <c r="C34" i="16"/>
  <c r="B34" i="16"/>
  <c r="I33" i="16"/>
  <c r="K33" i="16"/>
  <c r="H33" i="16"/>
  <c r="J33" i="16"/>
  <c r="C33" i="16"/>
  <c r="B33" i="16"/>
  <c r="I32" i="16"/>
  <c r="K32" i="16"/>
  <c r="H32" i="16"/>
  <c r="J32" i="16"/>
  <c r="C32" i="16"/>
  <c r="B32" i="16"/>
  <c r="I31" i="16"/>
  <c r="K31" i="16" s="1"/>
  <c r="H31" i="16"/>
  <c r="C31" i="16"/>
  <c r="B31" i="16"/>
  <c r="I30" i="16"/>
  <c r="K30" i="16"/>
  <c r="H30" i="16"/>
  <c r="C30" i="16"/>
  <c r="B30" i="16"/>
  <c r="I29" i="16"/>
  <c r="K29" i="16"/>
  <c r="H29" i="16"/>
  <c r="J29" i="16"/>
  <c r="C29" i="16"/>
  <c r="B29" i="16"/>
  <c r="I28" i="16"/>
  <c r="H28" i="16"/>
  <c r="J28" i="16"/>
  <c r="C28" i="16"/>
  <c r="B28" i="16"/>
  <c r="I27" i="16"/>
  <c r="H27" i="16"/>
  <c r="J27" i="16"/>
  <c r="C27" i="16"/>
  <c r="B27" i="16"/>
  <c r="I26" i="16"/>
  <c r="K26" i="16"/>
  <c r="H26" i="16"/>
  <c r="C26" i="16"/>
  <c r="B26" i="16"/>
  <c r="I25" i="16"/>
  <c r="K25" i="16"/>
  <c r="H25" i="16"/>
  <c r="J25" i="16"/>
  <c r="C25" i="16"/>
  <c r="B25" i="16"/>
  <c r="I24" i="16"/>
  <c r="K24" i="16"/>
  <c r="H24" i="16"/>
  <c r="J24" i="16"/>
  <c r="C24" i="16"/>
  <c r="B24" i="16"/>
  <c r="I23" i="16"/>
  <c r="K23" i="16" s="1"/>
  <c r="H23" i="16"/>
  <c r="J23" i="16"/>
  <c r="C23" i="16"/>
  <c r="B23" i="16"/>
  <c r="I22" i="16"/>
  <c r="K22" i="16"/>
  <c r="H22" i="16"/>
  <c r="J22" i="16" s="1"/>
  <c r="I21" i="16"/>
  <c r="H21" i="16"/>
  <c r="J21" i="16"/>
  <c r="C21" i="16"/>
  <c r="B21" i="16"/>
  <c r="I20" i="16"/>
  <c r="K20" i="16" s="1"/>
  <c r="H20" i="16"/>
  <c r="J20" i="16"/>
  <c r="C20" i="16"/>
  <c r="B20" i="16"/>
  <c r="I19" i="16"/>
  <c r="K19" i="16"/>
  <c r="H19" i="16"/>
  <c r="C19" i="16"/>
  <c r="B19" i="16"/>
  <c r="I18" i="16"/>
  <c r="H18" i="16"/>
  <c r="J18" i="16"/>
  <c r="C18" i="16"/>
  <c r="B18" i="16"/>
  <c r="I17" i="16"/>
  <c r="H17" i="16"/>
  <c r="J17" i="16"/>
  <c r="C17" i="16"/>
  <c r="B17" i="16"/>
  <c r="I16" i="16"/>
  <c r="H16" i="16"/>
  <c r="J16" i="16"/>
  <c r="C16" i="16"/>
  <c r="B16" i="16"/>
  <c r="I15" i="16"/>
  <c r="K15" i="16"/>
  <c r="H15" i="16"/>
  <c r="C15" i="16"/>
  <c r="B15" i="16"/>
  <c r="I14" i="16"/>
  <c r="K14" i="16"/>
  <c r="H14" i="16"/>
  <c r="J14" i="16"/>
  <c r="C14" i="16"/>
  <c r="B14" i="16"/>
  <c r="I13" i="16"/>
  <c r="K13" i="16"/>
  <c r="H13" i="16"/>
  <c r="J13" i="16"/>
  <c r="C13" i="16"/>
  <c r="B13" i="16"/>
  <c r="I12" i="16"/>
  <c r="K12" i="16" s="1"/>
  <c r="H12" i="16"/>
  <c r="J12" i="16"/>
  <c r="C12" i="16"/>
  <c r="B12" i="16"/>
  <c r="I11" i="16"/>
  <c r="K11" i="16"/>
  <c r="H11" i="16"/>
  <c r="C11" i="16"/>
  <c r="B11" i="16"/>
  <c r="I10" i="16"/>
  <c r="H10" i="16"/>
  <c r="J10" i="16"/>
  <c r="C10" i="16"/>
  <c r="B10" i="16"/>
  <c r="I9" i="16"/>
  <c r="H9" i="16"/>
  <c r="J9" i="16"/>
  <c r="C9" i="16"/>
  <c r="B9" i="16"/>
  <c r="I8" i="16"/>
  <c r="H8" i="16"/>
  <c r="J8" i="16"/>
  <c r="C8" i="16"/>
  <c r="B8" i="16"/>
  <c r="I7" i="16"/>
  <c r="I5" i="16" s="1"/>
  <c r="K7" i="16"/>
  <c r="H7" i="16"/>
  <c r="C7" i="16"/>
  <c r="B7" i="16"/>
  <c r="I6" i="16"/>
  <c r="K6" i="16"/>
  <c r="H6" i="16"/>
  <c r="H5" i="16" s="1"/>
  <c r="J6" i="16"/>
  <c r="J5" i="16" s="1"/>
  <c r="C6" i="16"/>
  <c r="B6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N19" i="1"/>
  <c r="I5" i="1"/>
  <c r="H5" i="1"/>
  <c r="E5" i="1"/>
  <c r="D5" i="1"/>
  <c r="G6" i="1"/>
  <c r="G5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6" i="1"/>
  <c r="F5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AW22" i="1"/>
  <c r="AR22" i="1"/>
  <c r="S30" i="1"/>
  <c r="S22" i="1"/>
  <c r="BB5" i="1"/>
  <c r="AW5" i="1"/>
  <c r="AR5" i="1"/>
  <c r="AM6" i="1"/>
  <c r="AM8" i="1"/>
  <c r="AM9" i="1"/>
  <c r="AM5" i="1" s="1"/>
  <c r="AM12" i="1"/>
  <c r="AM15" i="1"/>
  <c r="AM16" i="1"/>
  <c r="AM20" i="1"/>
  <c r="AL6" i="1"/>
  <c r="AL7" i="1"/>
  <c r="AL8" i="1"/>
  <c r="AL5" i="1" s="1"/>
  <c r="AL9" i="1"/>
  <c r="AL10" i="1"/>
  <c r="AL11" i="1"/>
  <c r="AL12" i="1"/>
  <c r="AL13" i="1"/>
  <c r="AL14" i="1"/>
  <c r="AL15" i="1"/>
  <c r="AL16" i="1"/>
  <c r="AL17" i="1"/>
  <c r="AK6" i="1"/>
  <c r="AK5" i="1" s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H6" i="1"/>
  <c r="AH5" i="1" s="1"/>
  <c r="AH7" i="1"/>
  <c r="AH8" i="1"/>
  <c r="AH9" i="1"/>
  <c r="AH10" i="1"/>
  <c r="AH12" i="1"/>
  <c r="AH13" i="1"/>
  <c r="AH14" i="1"/>
  <c r="AH15" i="1"/>
  <c r="AH16" i="1"/>
  <c r="AH17" i="1"/>
  <c r="AH20" i="1"/>
  <c r="AG6" i="1"/>
  <c r="AG7" i="1"/>
  <c r="AG8" i="1"/>
  <c r="AG9" i="1"/>
  <c r="AG10" i="1"/>
  <c r="AG11" i="1"/>
  <c r="AG12" i="1"/>
  <c r="AG13" i="1"/>
  <c r="AG14" i="1"/>
  <c r="AG15" i="1"/>
  <c r="AG16" i="1"/>
  <c r="AG17" i="1"/>
  <c r="AF6" i="1"/>
  <c r="AF7" i="1"/>
  <c r="AF8" i="1"/>
  <c r="AF5" i="1" s="1"/>
  <c r="AF9" i="1"/>
  <c r="AF10" i="1"/>
  <c r="AF11" i="1"/>
  <c r="AF12" i="1"/>
  <c r="AF13" i="1"/>
  <c r="AF14" i="1"/>
  <c r="AF15" i="1"/>
  <c r="AF16" i="1"/>
  <c r="AF17" i="1"/>
  <c r="AF18" i="1"/>
  <c r="AF19" i="1"/>
  <c r="S6" i="1"/>
  <c r="S7" i="1"/>
  <c r="S8" i="1"/>
  <c r="S5" i="1" s="1"/>
  <c r="S9" i="1"/>
  <c r="S10" i="1"/>
  <c r="S11" i="1"/>
  <c r="S12" i="1"/>
  <c r="S13" i="1"/>
  <c r="S14" i="1"/>
  <c r="S15" i="1"/>
  <c r="S16" i="1"/>
  <c r="S17" i="1"/>
  <c r="S18" i="1"/>
  <c r="S19" i="1"/>
  <c r="S20" i="1"/>
  <c r="R6" i="1"/>
  <c r="R7" i="1"/>
  <c r="R8" i="1"/>
  <c r="R9" i="1"/>
  <c r="R10" i="1"/>
  <c r="R11" i="1"/>
  <c r="R12" i="1"/>
  <c r="R13" i="1"/>
  <c r="R14" i="1"/>
  <c r="R15" i="1"/>
  <c r="R16" i="1"/>
  <c r="R17" i="1"/>
  <c r="Q6" i="1"/>
  <c r="Q5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N30" i="1"/>
  <c r="N2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M6" i="1"/>
  <c r="M7" i="1"/>
  <c r="M8" i="1"/>
  <c r="M9" i="1"/>
  <c r="M10" i="1"/>
  <c r="M11" i="1"/>
  <c r="M12" i="1"/>
  <c r="M13" i="1"/>
  <c r="M14" i="1"/>
  <c r="M15" i="1"/>
  <c r="M16" i="1"/>
  <c r="M17" i="1"/>
  <c r="L6" i="1"/>
  <c r="L7" i="1"/>
  <c r="L8" i="1"/>
  <c r="L9" i="1"/>
  <c r="L10" i="1"/>
  <c r="L11" i="1"/>
  <c r="L5" i="1" s="1"/>
  <c r="L12" i="1"/>
  <c r="L13" i="1"/>
  <c r="L14" i="1"/>
  <c r="L15" i="1"/>
  <c r="L16" i="1"/>
  <c r="L17" i="1"/>
  <c r="L18" i="1"/>
  <c r="L19" i="1"/>
  <c r="N5" i="1"/>
  <c r="X6" i="1"/>
  <c r="X7" i="1"/>
  <c r="X8" i="1"/>
  <c r="X10" i="1"/>
  <c r="X13" i="1"/>
  <c r="X5" i="1" s="1"/>
  <c r="X14" i="1"/>
  <c r="X16" i="1"/>
  <c r="X17" i="1"/>
  <c r="X18" i="1"/>
  <c r="W6" i="1"/>
  <c r="W7" i="1"/>
  <c r="W8" i="1"/>
  <c r="W9" i="1"/>
  <c r="W10" i="1"/>
  <c r="W11" i="1"/>
  <c r="W5" i="1" s="1"/>
  <c r="W12" i="1"/>
  <c r="W13" i="1"/>
  <c r="W14" i="1"/>
  <c r="W15" i="1"/>
  <c r="W16" i="1"/>
  <c r="W17" i="1"/>
  <c r="V6" i="1"/>
  <c r="V7" i="1"/>
  <c r="V5" i="1" s="1"/>
  <c r="V8" i="1"/>
  <c r="V9" i="1"/>
  <c r="V10" i="1"/>
  <c r="V11" i="1"/>
  <c r="V12" i="1"/>
  <c r="V13" i="1"/>
  <c r="V14" i="1"/>
  <c r="V15" i="1"/>
  <c r="V16" i="1"/>
  <c r="V17" i="1"/>
  <c r="V18" i="1"/>
  <c r="V19" i="1"/>
  <c r="AC34" i="1"/>
  <c r="AC22" i="1"/>
  <c r="AC6" i="1"/>
  <c r="AC5" i="1" s="1"/>
  <c r="AC7" i="1"/>
  <c r="AC8" i="1"/>
  <c r="AB6" i="1"/>
  <c r="AB7" i="1"/>
  <c r="AB8" i="1"/>
  <c r="AB9" i="1"/>
  <c r="AB10" i="1"/>
  <c r="AB11" i="1"/>
  <c r="AB12" i="1"/>
  <c r="AB13" i="1"/>
  <c r="AB14" i="1"/>
  <c r="AB15" i="1"/>
  <c r="AB16" i="1"/>
  <c r="AB17" i="1"/>
  <c r="AA6" i="1"/>
  <c r="AA5" i="1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H51" i="1"/>
  <c r="AL18" i="1"/>
  <c r="AL19" i="1"/>
  <c r="AL20" i="1"/>
  <c r="AK20" i="1"/>
  <c r="AJ5" i="1"/>
  <c r="AI5" i="1"/>
  <c r="C5" i="1"/>
  <c r="AG18" i="1"/>
  <c r="AG19" i="1"/>
  <c r="AG20" i="1"/>
  <c r="AG5" i="1"/>
  <c r="AF20" i="1"/>
  <c r="AE5" i="1"/>
  <c r="AB18" i="1"/>
  <c r="AB19" i="1"/>
  <c r="AD5" i="1"/>
  <c r="Z5" i="1"/>
  <c r="W18" i="1"/>
  <c r="W19" i="1"/>
  <c r="Y5" i="1"/>
  <c r="AB23" i="1"/>
  <c r="AB22" i="1" s="1"/>
  <c r="AB24" i="1"/>
  <c r="AB25" i="1"/>
  <c r="AB26" i="1"/>
  <c r="AB27" i="1"/>
  <c r="AB28" i="1"/>
  <c r="AB29" i="1"/>
  <c r="AB30" i="1"/>
  <c r="AB31" i="1"/>
  <c r="AB32" i="1"/>
  <c r="AB33" i="1"/>
  <c r="AB34" i="1"/>
  <c r="AA23" i="1"/>
  <c r="AA24" i="1"/>
  <c r="AA25" i="1"/>
  <c r="AA26" i="1"/>
  <c r="AA27" i="1"/>
  <c r="AA28" i="1"/>
  <c r="AA22" i="1" s="1"/>
  <c r="AA29" i="1"/>
  <c r="AA30" i="1"/>
  <c r="AA31" i="1"/>
  <c r="AA32" i="1"/>
  <c r="AA33" i="1"/>
  <c r="AA34" i="1"/>
  <c r="AB20" i="1"/>
  <c r="AB5" i="1"/>
  <c r="AA20" i="1"/>
  <c r="C22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B22" i="1"/>
  <c r="AK22" i="1" s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Y22" i="1"/>
  <c r="Z22" i="1"/>
  <c r="J5" i="1"/>
  <c r="K5" i="1"/>
  <c r="L20" i="1"/>
  <c r="M18" i="1"/>
  <c r="M19" i="1"/>
  <c r="M20" i="1"/>
  <c r="M5" i="1"/>
  <c r="O5" i="1"/>
  <c r="P5" i="1"/>
  <c r="Q20" i="1"/>
  <c r="R18" i="1"/>
  <c r="R19" i="1"/>
  <c r="R20" i="1"/>
  <c r="R5" i="1"/>
  <c r="T5" i="1"/>
  <c r="U5" i="1"/>
  <c r="V20" i="1"/>
  <c r="W20" i="1"/>
  <c r="AN5" i="1"/>
  <c r="AO5" i="1"/>
  <c r="AP5" i="1"/>
  <c r="AQ5" i="1"/>
  <c r="AS5" i="1"/>
  <c r="AT5" i="1"/>
  <c r="AU5" i="1"/>
  <c r="AV5" i="1"/>
  <c r="AX5" i="1"/>
  <c r="AY5" i="1"/>
  <c r="AZ5" i="1"/>
  <c r="BA5" i="1"/>
  <c r="B5" i="1"/>
  <c r="J22" i="1"/>
  <c r="K22" i="1"/>
  <c r="L23" i="1"/>
  <c r="L22" i="1" s="1"/>
  <c r="L24" i="1"/>
  <c r="L25" i="1"/>
  <c r="L26" i="1"/>
  <c r="L27" i="1"/>
  <c r="L28" i="1"/>
  <c r="L29" i="1"/>
  <c r="L30" i="1"/>
  <c r="L31" i="1"/>
  <c r="L32" i="1"/>
  <c r="L33" i="1"/>
  <c r="L34" i="1"/>
  <c r="M23" i="1"/>
  <c r="M24" i="1"/>
  <c r="M25" i="1"/>
  <c r="M26" i="1"/>
  <c r="M27" i="1"/>
  <c r="M28" i="1"/>
  <c r="M22" i="1" s="1"/>
  <c r="M29" i="1"/>
  <c r="M30" i="1"/>
  <c r="M31" i="1"/>
  <c r="M32" i="1"/>
  <c r="M33" i="1"/>
  <c r="M34" i="1"/>
  <c r="O22" i="1"/>
  <c r="P22" i="1"/>
  <c r="Q23" i="1"/>
  <c r="Q24" i="1"/>
  <c r="Q25" i="1"/>
  <c r="Q26" i="1"/>
  <c r="Q27" i="1"/>
  <c r="Q28" i="1"/>
  <c r="Q22" i="1" s="1"/>
  <c r="Q29" i="1"/>
  <c r="Q30" i="1"/>
  <c r="Q31" i="1"/>
  <c r="Q32" i="1"/>
  <c r="Q33" i="1"/>
  <c r="Q34" i="1"/>
  <c r="R23" i="1"/>
  <c r="R22" i="1" s="1"/>
  <c r="R24" i="1"/>
  <c r="R25" i="1"/>
  <c r="R26" i="1"/>
  <c r="R27" i="1"/>
  <c r="R28" i="1"/>
  <c r="R29" i="1"/>
  <c r="R30" i="1"/>
  <c r="R31" i="1"/>
  <c r="R32" i="1"/>
  <c r="R33" i="1"/>
  <c r="R34" i="1"/>
  <c r="T22" i="1"/>
  <c r="U22" i="1"/>
  <c r="V23" i="1"/>
  <c r="V22" i="1" s="1"/>
  <c r="V24" i="1"/>
  <c r="V25" i="1"/>
  <c r="V26" i="1"/>
  <c r="V27" i="1"/>
  <c r="V28" i="1"/>
  <c r="V29" i="1"/>
  <c r="V30" i="1"/>
  <c r="V31" i="1"/>
  <c r="V32" i="1"/>
  <c r="V33" i="1"/>
  <c r="V34" i="1"/>
  <c r="W23" i="1"/>
  <c r="W24" i="1"/>
  <c r="W25" i="1"/>
  <c r="W26" i="1"/>
  <c r="W27" i="1"/>
  <c r="W28" i="1"/>
  <c r="W22" i="1" s="1"/>
  <c r="W29" i="1"/>
  <c r="W30" i="1"/>
  <c r="W31" i="1"/>
  <c r="W32" i="1"/>
  <c r="W33" i="1"/>
  <c r="W34" i="1"/>
  <c r="AN22" i="1"/>
  <c r="AO22" i="1"/>
  <c r="AP22" i="1"/>
  <c r="AQ22" i="1"/>
  <c r="AS22" i="1"/>
  <c r="AT22" i="1"/>
  <c r="AU22" i="1"/>
  <c r="AV22" i="1"/>
  <c r="AX22" i="1"/>
  <c r="AY22" i="1"/>
  <c r="AZ22" i="1"/>
  <c r="BA22" i="1"/>
  <c r="R4" i="3"/>
  <c r="R6" i="3"/>
  <c r="R7" i="3"/>
  <c r="R10" i="3"/>
  <c r="N11" i="3"/>
  <c r="O11" i="3" s="1"/>
  <c r="P11" i="3"/>
  <c r="R3" i="3"/>
  <c r="M4" i="3"/>
  <c r="M5" i="3"/>
  <c r="M6" i="3"/>
  <c r="M7" i="3"/>
  <c r="M8" i="3"/>
  <c r="M9" i="3"/>
  <c r="M10" i="3"/>
  <c r="I11" i="3"/>
  <c r="K11" i="3"/>
  <c r="L11" i="3" s="1"/>
  <c r="M3" i="3"/>
  <c r="W4" i="3"/>
  <c r="W5" i="3"/>
  <c r="W6" i="3"/>
  <c r="W7" i="3"/>
  <c r="W8" i="3"/>
  <c r="W9" i="3"/>
  <c r="W10" i="3"/>
  <c r="S11" i="3"/>
  <c r="U11" i="3"/>
  <c r="V11" i="3" s="1"/>
  <c r="W11" i="3"/>
  <c r="W3" i="3"/>
  <c r="T4" i="5"/>
  <c r="T5" i="5"/>
  <c r="T6" i="5"/>
  <c r="T7" i="5"/>
  <c r="T8" i="5"/>
  <c r="T9" i="5"/>
  <c r="T10" i="5"/>
  <c r="P11" i="5"/>
  <c r="T11" i="5" s="1"/>
  <c r="R11" i="5"/>
  <c r="T3" i="5"/>
  <c r="H4" i="3"/>
  <c r="H5" i="3"/>
  <c r="H6" i="3"/>
  <c r="H7" i="3"/>
  <c r="H8" i="3"/>
  <c r="H9" i="3"/>
  <c r="H10" i="3"/>
  <c r="D11" i="3"/>
  <c r="F11" i="3"/>
  <c r="H11" i="3"/>
  <c r="H3" i="3"/>
  <c r="X4" i="5"/>
  <c r="X5" i="5"/>
  <c r="X6" i="5"/>
  <c r="X7" i="5"/>
  <c r="X8" i="5"/>
  <c r="X9" i="5"/>
  <c r="X10" i="5"/>
  <c r="W11" i="5"/>
  <c r="X11" i="5" s="1"/>
  <c r="C11" i="5"/>
  <c r="O11" i="5" s="1"/>
  <c r="X3" i="5"/>
  <c r="V4" i="5"/>
  <c r="V5" i="5"/>
  <c r="V6" i="5"/>
  <c r="V7" i="5"/>
  <c r="V8" i="5"/>
  <c r="V9" i="5"/>
  <c r="V10" i="5"/>
  <c r="U11" i="5"/>
  <c r="B11" i="5"/>
  <c r="V11" i="5"/>
  <c r="V3" i="5"/>
  <c r="V4" i="3"/>
  <c r="V5" i="3"/>
  <c r="V6" i="3"/>
  <c r="V7" i="3"/>
  <c r="V8" i="3"/>
  <c r="V9" i="3"/>
  <c r="V10" i="3"/>
  <c r="C11" i="3"/>
  <c r="V3" i="3"/>
  <c r="T4" i="3"/>
  <c r="T5" i="3"/>
  <c r="T6" i="3"/>
  <c r="T7" i="3"/>
  <c r="T8" i="3"/>
  <c r="T9" i="3"/>
  <c r="T10" i="3"/>
  <c r="B11" i="3"/>
  <c r="J11" i="3" s="1"/>
  <c r="T11" i="3"/>
  <c r="T3" i="3"/>
  <c r="Q4" i="5"/>
  <c r="Q5" i="5"/>
  <c r="Q6" i="5"/>
  <c r="Q7" i="5"/>
  <c r="Q8" i="5"/>
  <c r="Q9" i="5"/>
  <c r="Q10" i="5"/>
  <c r="F11" i="5"/>
  <c r="Q11" i="5" s="1"/>
  <c r="Q3" i="5"/>
  <c r="S4" i="5"/>
  <c r="S5" i="5"/>
  <c r="S6" i="5"/>
  <c r="S7" i="5"/>
  <c r="S8" i="5"/>
  <c r="S9" i="5"/>
  <c r="S10" i="5"/>
  <c r="S11" i="5"/>
  <c r="S3" i="5"/>
  <c r="N11" i="5"/>
  <c r="L11" i="5"/>
  <c r="M11" i="5"/>
  <c r="J11" i="5"/>
  <c r="K11" i="5" s="1"/>
  <c r="H11" i="5"/>
  <c r="I11" i="5"/>
  <c r="D11" i="5"/>
  <c r="E11" i="5"/>
  <c r="O3" i="5"/>
  <c r="M3" i="5"/>
  <c r="K3" i="5"/>
  <c r="I3" i="5"/>
  <c r="G3" i="5"/>
  <c r="E3" i="5"/>
  <c r="O4" i="5"/>
  <c r="M4" i="5"/>
  <c r="K4" i="5"/>
  <c r="I4" i="5"/>
  <c r="G4" i="5"/>
  <c r="E4" i="5"/>
  <c r="O5" i="5"/>
  <c r="M5" i="5"/>
  <c r="K5" i="5"/>
  <c r="I5" i="5"/>
  <c r="G5" i="5"/>
  <c r="E5" i="5"/>
  <c r="O6" i="5"/>
  <c r="M6" i="5"/>
  <c r="K6" i="5"/>
  <c r="I6" i="5"/>
  <c r="G6" i="5"/>
  <c r="E6" i="5"/>
  <c r="O7" i="5"/>
  <c r="M7" i="5"/>
  <c r="K7" i="5"/>
  <c r="I7" i="5"/>
  <c r="G7" i="5"/>
  <c r="E7" i="5"/>
  <c r="O8" i="5"/>
  <c r="M8" i="5"/>
  <c r="K8" i="5"/>
  <c r="I8" i="5"/>
  <c r="G8" i="5"/>
  <c r="E8" i="5"/>
  <c r="O9" i="5"/>
  <c r="M9" i="5"/>
  <c r="K9" i="5"/>
  <c r="I9" i="5"/>
  <c r="G9" i="5"/>
  <c r="E9" i="5"/>
  <c r="O10" i="5"/>
  <c r="M10" i="5"/>
  <c r="K10" i="5"/>
  <c r="I10" i="5"/>
  <c r="G10" i="5"/>
  <c r="E10" i="5"/>
  <c r="Q11" i="3"/>
  <c r="G11" i="3"/>
  <c r="Q10" i="3"/>
  <c r="O10" i="3"/>
  <c r="L10" i="3"/>
  <c r="J10" i="3"/>
  <c r="G10" i="3"/>
  <c r="E10" i="3"/>
  <c r="Q9" i="3"/>
  <c r="O9" i="3"/>
  <c r="L9" i="3"/>
  <c r="J9" i="3"/>
  <c r="G9" i="3"/>
  <c r="E9" i="3"/>
  <c r="Q8" i="3"/>
  <c r="O8" i="3"/>
  <c r="L8" i="3"/>
  <c r="J8" i="3"/>
  <c r="G8" i="3"/>
  <c r="E8" i="3"/>
  <c r="Q7" i="3"/>
  <c r="O7" i="3"/>
  <c r="L7" i="3"/>
  <c r="J7" i="3"/>
  <c r="G7" i="3"/>
  <c r="E7" i="3"/>
  <c r="Q6" i="3"/>
  <c r="O6" i="3"/>
  <c r="L6" i="3"/>
  <c r="J6" i="3"/>
  <c r="G6" i="3"/>
  <c r="E6" i="3"/>
  <c r="Q5" i="3"/>
  <c r="O5" i="3"/>
  <c r="L5" i="3"/>
  <c r="J5" i="3"/>
  <c r="G5" i="3"/>
  <c r="E5" i="3"/>
  <c r="Q4" i="3"/>
  <c r="O4" i="3"/>
  <c r="L4" i="3"/>
  <c r="J4" i="3"/>
  <c r="G4" i="3"/>
  <c r="E4" i="3"/>
  <c r="Q3" i="3"/>
  <c r="O3" i="3"/>
  <c r="L3" i="3"/>
  <c r="J3" i="3"/>
  <c r="G3" i="3"/>
  <c r="E3" i="3"/>
  <c r="G52" i="12" l="1"/>
  <c r="F52" i="12"/>
  <c r="F46" i="12"/>
  <c r="G46" i="12"/>
  <c r="G44" i="12"/>
  <c r="F44" i="12"/>
  <c r="K5" i="16"/>
  <c r="F54" i="12"/>
  <c r="G54" i="12"/>
  <c r="G43" i="12"/>
  <c r="F43" i="12"/>
  <c r="G35" i="12"/>
  <c r="F35" i="12"/>
  <c r="F33" i="12"/>
  <c r="G33" i="12"/>
  <c r="G56" i="12"/>
  <c r="F38" i="12"/>
  <c r="G38" i="12"/>
  <c r="G36" i="12"/>
  <c r="F36" i="12"/>
  <c r="G51" i="12"/>
  <c r="F51" i="12"/>
  <c r="B26" i="12"/>
  <c r="G27" i="12"/>
  <c r="F27" i="12"/>
  <c r="F49" i="12"/>
  <c r="F41" i="12"/>
  <c r="F31" i="12"/>
  <c r="G30" i="12"/>
  <c r="B55" i="12"/>
  <c r="B47" i="12"/>
  <c r="B39" i="12"/>
  <c r="E11" i="3"/>
  <c r="G11" i="5"/>
  <c r="M11" i="3"/>
  <c r="B28" i="12"/>
  <c r="J31" i="16"/>
  <c r="J39" i="16"/>
  <c r="J47" i="16"/>
  <c r="L5" i="16"/>
  <c r="R11" i="3"/>
  <c r="J26" i="16"/>
  <c r="J34" i="16"/>
  <c r="J42" i="16"/>
  <c r="F55" i="12" l="1"/>
  <c r="G55" i="12"/>
  <c r="F39" i="12"/>
  <c r="F26" i="12" s="1"/>
  <c r="G39" i="12"/>
  <c r="F47" i="12"/>
  <c r="G47" i="12"/>
  <c r="G28" i="12"/>
  <c r="G26" i="12" s="1"/>
  <c r="F28" i="12"/>
</calcChain>
</file>

<file path=xl/sharedStrings.xml><?xml version="1.0" encoding="utf-8"?>
<sst xmlns="http://schemas.openxmlformats.org/spreadsheetml/2006/main" count="690" uniqueCount="257">
  <si>
    <t>日期</t>
  </si>
  <si>
    <t>打开PV</t>
    <phoneticPr fontId="1" type="noConversion"/>
  </si>
  <si>
    <t>打开UV</t>
    <phoneticPr fontId="1" type="noConversion"/>
  </si>
  <si>
    <t>汇总</t>
    <phoneticPr fontId="1" type="noConversion"/>
  </si>
  <si>
    <t>点击注册按钮
UV(107)</t>
    <phoneticPr fontId="1" type="noConversion"/>
  </si>
  <si>
    <t>点击率</t>
    <phoneticPr fontId="1" type="noConversion"/>
  </si>
  <si>
    <t>打开</t>
    <phoneticPr fontId="1" type="noConversion"/>
  </si>
  <si>
    <t>注册协议
PV(108)</t>
    <phoneticPr fontId="1" type="noConversion"/>
  </si>
  <si>
    <t>注册协议
UV(108)</t>
    <phoneticPr fontId="1" type="noConversion"/>
  </si>
  <si>
    <t>验证码点击</t>
    <phoneticPr fontId="1" type="noConversion"/>
  </si>
  <si>
    <t>注册按钮点击</t>
    <phoneticPr fontId="1" type="noConversion"/>
  </si>
  <si>
    <t>注册协议点击</t>
    <phoneticPr fontId="1" type="noConversion"/>
  </si>
  <si>
    <t>打开页面PV</t>
    <phoneticPr fontId="1" type="noConversion"/>
  </si>
  <si>
    <t>打开页面UV</t>
    <phoneticPr fontId="1" type="noConversion"/>
  </si>
  <si>
    <t>获取验证码按钮
PV（103）</t>
    <phoneticPr fontId="1" type="noConversion"/>
  </si>
  <si>
    <t>获取验证码按钮
UV（103）</t>
    <phoneticPr fontId="1" type="noConversion"/>
  </si>
  <si>
    <t>注册按钮
PV(104)</t>
    <phoneticPr fontId="1" type="noConversion"/>
  </si>
  <si>
    <t>图片校验码
PV(102)</t>
    <phoneticPr fontId="1" type="noConversion"/>
  </si>
  <si>
    <t>图片校验
UV(102)</t>
    <phoneticPr fontId="1" type="noConversion"/>
  </si>
  <si>
    <t>校验码点击</t>
    <phoneticPr fontId="1" type="noConversion"/>
  </si>
  <si>
    <t>校验点击</t>
    <phoneticPr fontId="1" type="noConversion"/>
  </si>
  <si>
    <t>点击登录按钮
PV(100)</t>
    <phoneticPr fontId="1" type="noConversion"/>
  </si>
  <si>
    <t>点击登录按钮
UV(100)</t>
    <phoneticPr fontId="1" type="noConversion"/>
  </si>
  <si>
    <t>人均获取次数</t>
    <phoneticPr fontId="1" type="noConversion"/>
  </si>
  <si>
    <t>人均点击次数</t>
    <phoneticPr fontId="1" type="noConversion"/>
  </si>
  <si>
    <t>图片校验</t>
    <phoneticPr fontId="1" type="noConversion"/>
  </si>
  <si>
    <t>人均点击</t>
    <phoneticPr fontId="1" type="noConversion"/>
  </si>
  <si>
    <t>UV</t>
    <phoneticPr fontId="1" type="noConversion"/>
  </si>
  <si>
    <t>PV</t>
    <phoneticPr fontId="1" type="noConversion"/>
  </si>
  <si>
    <t>人均点击</t>
    <phoneticPr fontId="1" type="noConversion"/>
  </si>
  <si>
    <t>PV</t>
    <phoneticPr fontId="1" type="noConversion"/>
  </si>
  <si>
    <t>人均点击</t>
    <phoneticPr fontId="1" type="noConversion"/>
  </si>
  <si>
    <t>PV</t>
    <phoneticPr fontId="1" type="noConversion"/>
  </si>
  <si>
    <t>图片校验码
(102)</t>
    <phoneticPr fontId="1" type="noConversion"/>
  </si>
  <si>
    <t>注册协议
(108)</t>
    <phoneticPr fontId="1" type="noConversion"/>
  </si>
  <si>
    <t>UV</t>
    <phoneticPr fontId="1" type="noConversion"/>
  </si>
  <si>
    <t>获取验证码按钮
（106）</t>
    <phoneticPr fontId="1" type="noConversion"/>
  </si>
  <si>
    <t>注册按钮
(107)</t>
    <phoneticPr fontId="1" type="noConversion"/>
  </si>
  <si>
    <t>我要投资
(112)</t>
    <phoneticPr fontId="1" type="noConversion"/>
  </si>
  <si>
    <t>下载APP
(114)</t>
    <phoneticPr fontId="1" type="noConversion"/>
  </si>
  <si>
    <t>页面打开</t>
    <phoneticPr fontId="1" type="noConversion"/>
  </si>
  <si>
    <t>UV</t>
    <phoneticPr fontId="1" type="noConversion"/>
  </si>
  <si>
    <t>人均点击率</t>
    <phoneticPr fontId="1" type="noConversion"/>
  </si>
  <si>
    <t>PV</t>
  </si>
  <si>
    <t>UV</t>
  </si>
  <si>
    <t>打开页面</t>
    <phoneticPr fontId="1" type="noConversion"/>
  </si>
  <si>
    <t>底部注册领取红包按钮
（113）</t>
    <phoneticPr fontId="1" type="noConversion"/>
  </si>
  <si>
    <t>UV</t>
    <phoneticPr fontId="1" type="noConversion"/>
  </si>
  <si>
    <t>点击率</t>
    <phoneticPr fontId="1" type="noConversion"/>
  </si>
  <si>
    <t>浏览</t>
    <phoneticPr fontId="1" type="noConversion"/>
  </si>
  <si>
    <t>PV</t>
    <phoneticPr fontId="1" type="noConversion"/>
  </si>
  <si>
    <t>UV</t>
    <phoneticPr fontId="1" type="noConversion"/>
  </si>
  <si>
    <t>平均</t>
    <phoneticPr fontId="1" type="noConversion"/>
  </si>
  <si>
    <t>注册人数</t>
  </si>
  <si>
    <t>PC端注册人数</t>
  </si>
  <si>
    <t>IOS注册人数</t>
  </si>
  <si>
    <t>AN注册人数</t>
  </si>
  <si>
    <t>M站注册人数</t>
  </si>
  <si>
    <t>其他(注册人数)</t>
  </si>
  <si>
    <t>开通存管人数</t>
  </si>
  <si>
    <t>投资人数</t>
  </si>
  <si>
    <t>投资金额</t>
  </si>
  <si>
    <t>手动投资</t>
  </si>
  <si>
    <t>自动投资</t>
  </si>
  <si>
    <t>浏览</t>
    <phoneticPr fontId="1" type="noConversion"/>
  </si>
  <si>
    <t>点击项目a
(109)</t>
    <phoneticPr fontId="1" type="noConversion"/>
  </si>
  <si>
    <t>点击项目b
(110)</t>
    <phoneticPr fontId="1" type="noConversion"/>
  </si>
  <si>
    <t>点击项目c
(111)</t>
    <phoneticPr fontId="1" type="noConversion"/>
  </si>
  <si>
    <t>Android</t>
    <phoneticPr fontId="1" type="noConversion"/>
  </si>
  <si>
    <t>IOS</t>
    <phoneticPr fontId="1" type="noConversion"/>
  </si>
  <si>
    <t>注册成功页</t>
    <phoneticPr fontId="1" type="noConversion"/>
  </si>
  <si>
    <t>注册转化</t>
    <phoneticPr fontId="1" type="noConversion"/>
  </si>
  <si>
    <t>发起邀请</t>
    <phoneticPr fontId="1" type="noConversion"/>
  </si>
  <si>
    <t>https://m.mindai.com/reg!regpage.action?user_inviteid=</t>
    <phoneticPr fontId="1" type="noConversion"/>
  </si>
  <si>
    <t>打开合计</t>
    <rPh sb="0" eb="1">
      <t>da'kai'y</t>
    </rPh>
    <rPh sb="2" eb="3">
      <t>he'ji</t>
    </rPh>
    <phoneticPr fontId="1" type="noConversion"/>
  </si>
  <si>
    <t>分享点击率</t>
    <rPh sb="0" eb="1">
      <t>fen'x</t>
    </rPh>
    <rPh sb="2" eb="3">
      <t>dian'ji</t>
    </rPh>
    <rPh sb="4" eb="5">
      <t>lv</t>
    </rPh>
    <phoneticPr fontId="1" type="noConversion"/>
  </si>
  <si>
    <t>分享点击合计</t>
    <rPh sb="0" eb="1">
      <t>fen'x</t>
    </rPh>
    <phoneticPr fontId="1" type="noConversion"/>
  </si>
  <si>
    <t>android</t>
    <phoneticPr fontId="1" type="noConversion"/>
  </si>
  <si>
    <t>均值</t>
    <rPh sb="0" eb="1">
      <t>jun'zhi</t>
    </rPh>
    <phoneticPr fontId="1" type="noConversion"/>
  </si>
  <si>
    <t>https://bank.mindai.com/activity/dist/inviteRegister/index.html?activityId=invited</t>
    <phoneticPr fontId="1" type="noConversion"/>
  </si>
  <si>
    <t>分享给QQ好友</t>
    <rPh sb="0" eb="1">
      <t>fen'x</t>
    </rPh>
    <rPh sb="2" eb="3">
      <t>gei</t>
    </rPh>
    <rPh sb="5" eb="6">
      <t>hao'you</t>
    </rPh>
    <phoneticPr fontId="1" type="noConversion"/>
  </si>
  <si>
    <t>3_PV</t>
  </si>
  <si>
    <t>3_UV</t>
  </si>
  <si>
    <t>133_PV</t>
  </si>
  <si>
    <t>133_UV</t>
  </si>
  <si>
    <t>130_PV</t>
  </si>
  <si>
    <t>130_UV</t>
  </si>
  <si>
    <t>131_PV</t>
  </si>
  <si>
    <t>131_UV</t>
  </si>
  <si>
    <t>135_PV</t>
  </si>
  <si>
    <t>135_UV</t>
  </si>
  <si>
    <t>129_PV</t>
  </si>
  <si>
    <t>129_UV</t>
  </si>
  <si>
    <t>132_PV</t>
  </si>
  <si>
    <t>132_UV</t>
  </si>
  <si>
    <t>134_PV</t>
  </si>
  <si>
    <t>134_UV</t>
  </si>
  <si>
    <t>Android:---&gt;com.mdcn.mdonline.fragment.invitation.InvitationModeActivity
IOS:--&gt;RecommendMainVC
异常数据天：已经去掉了20171015、20171016、20171106、20171107几天数据</t>
    <phoneticPr fontId="1" type="noConversion"/>
  </si>
  <si>
    <t>打开页面</t>
    <rPh sb="0" eb="1">
      <t>da'kai</t>
    </rPh>
    <rPh sb="2" eb="3">
      <t>ye'm</t>
    </rPh>
    <phoneticPr fontId="1" type="noConversion"/>
  </si>
  <si>
    <t>分享给微信好友</t>
    <rPh sb="0" eb="1">
      <t>fen'x</t>
    </rPh>
    <rPh sb="2" eb="3">
      <t>gei</t>
    </rPh>
    <rPh sb="3" eb="4">
      <t>wei'x</t>
    </rPh>
    <rPh sb="5" eb="6">
      <t>hao'you</t>
    </rPh>
    <phoneticPr fontId="1" type="noConversion"/>
  </si>
  <si>
    <t>分享到微信朋友圈</t>
    <rPh sb="0" eb="1">
      <t>fen'x</t>
    </rPh>
    <rPh sb="2" eb="3">
      <t>dao</t>
    </rPh>
    <rPh sb="3" eb="4">
      <t>wei'x</t>
    </rPh>
    <rPh sb="5" eb="6">
      <t>peng'you'q</t>
    </rPh>
    <phoneticPr fontId="1" type="noConversion"/>
  </si>
  <si>
    <t>分享到短信</t>
    <rPh sb="0" eb="1">
      <t>fen'x</t>
    </rPh>
    <rPh sb="2" eb="3">
      <t>dao</t>
    </rPh>
    <rPh sb="3" eb="4">
      <t>duan'x</t>
    </rPh>
    <phoneticPr fontId="1" type="noConversion"/>
  </si>
  <si>
    <t>点击保存二维码</t>
    <rPh sb="0" eb="1">
      <t>dian'ji</t>
    </rPh>
    <rPh sb="2" eb="3">
      <t>bao'c</t>
    </rPh>
    <rPh sb="4" eb="5">
      <t>er'wei'ma</t>
    </rPh>
    <phoneticPr fontId="1" type="noConversion"/>
  </si>
  <si>
    <t>分享至新浪微博</t>
    <rPh sb="0" eb="1">
      <t>fen'x</t>
    </rPh>
    <rPh sb="2" eb="3">
      <t>zhi</t>
    </rPh>
    <rPh sb="3" eb="4">
      <t>xin'l</t>
    </rPh>
    <rPh sb="5" eb="6">
      <t>wei'bo</t>
    </rPh>
    <phoneticPr fontId="1" type="noConversion"/>
  </si>
  <si>
    <t>分享至QQ空间</t>
    <rPh sb="0" eb="1">
      <t>fen'x</t>
    </rPh>
    <rPh sb="2" eb="3">
      <t>zhi</t>
    </rPh>
    <rPh sb="5" eb="6">
      <t>kong'j</t>
    </rPh>
    <phoneticPr fontId="1" type="noConversion"/>
  </si>
  <si>
    <t>194_PV</t>
  </si>
  <si>
    <t>194_UV</t>
  </si>
  <si>
    <t>197_PV</t>
  </si>
  <si>
    <t>197_UV</t>
  </si>
  <si>
    <t>1_PV</t>
  </si>
  <si>
    <t>1_UV</t>
  </si>
  <si>
    <t>200_PV</t>
  </si>
  <si>
    <t>200_UV</t>
  </si>
  <si>
    <t>196_PV</t>
  </si>
  <si>
    <t>196_UV</t>
  </si>
  <si>
    <t>199_PV</t>
  </si>
  <si>
    <t>199_UV</t>
  </si>
  <si>
    <t>195_PV</t>
  </si>
  <si>
    <t>195_UV</t>
  </si>
  <si>
    <t>20171102</t>
  </si>
  <si>
    <t/>
  </si>
  <si>
    <t>20171103</t>
  </si>
  <si>
    <t>20171104</t>
  </si>
  <si>
    <t>20171105</t>
  </si>
  <si>
    <t>20171106</t>
  </si>
  <si>
    <t>20171108</t>
  </si>
  <si>
    <t>20171109</t>
  </si>
  <si>
    <t>20171110</t>
  </si>
  <si>
    <t>20171111</t>
  </si>
  <si>
    <t>20171112</t>
  </si>
  <si>
    <t>20171113</t>
  </si>
  <si>
    <t>20171114</t>
  </si>
  <si>
    <t>20171115</t>
  </si>
  <si>
    <t>20171116</t>
  </si>
  <si>
    <t>20171117</t>
  </si>
  <si>
    <t>20171118</t>
  </si>
  <si>
    <t>20171119</t>
  </si>
  <si>
    <t>20171120</t>
  </si>
  <si>
    <t>20171121</t>
  </si>
  <si>
    <t>20171122</t>
  </si>
  <si>
    <t>20171123</t>
  </si>
  <si>
    <t>20171124</t>
  </si>
  <si>
    <t>20171125</t>
  </si>
  <si>
    <t>20171126</t>
  </si>
  <si>
    <t>20171127</t>
  </si>
  <si>
    <t>20171128</t>
  </si>
  <si>
    <t>20171129</t>
  </si>
  <si>
    <t>20171130</t>
  </si>
  <si>
    <t>20171201</t>
  </si>
  <si>
    <t>20171202</t>
  </si>
  <si>
    <t>20171203</t>
  </si>
  <si>
    <t>20171204</t>
  </si>
  <si>
    <t>点击率</t>
    <rPh sb="0" eb="1">
      <t>dian'ji'l</t>
    </rPh>
    <phoneticPr fontId="1" type="noConversion"/>
  </si>
  <si>
    <t>198_PV</t>
  </si>
  <si>
    <t>198_UV</t>
  </si>
  <si>
    <t>20171101</t>
  </si>
  <si>
    <t>发起邀请</t>
  </si>
  <si>
    <t>打开邀请</t>
  </si>
  <si>
    <t>进入注册成功页</t>
  </si>
  <si>
    <t>真实注册人数</t>
  </si>
  <si>
    <t>发起--&gt;打开</t>
  </si>
  <si>
    <t>(打开/发起)</t>
  </si>
  <si>
    <t>打开--&gt;注册成功</t>
  </si>
  <si>
    <t>平均</t>
  </si>
  <si>
    <t>优质项目投资人数</t>
  </si>
  <si>
    <t>智投投资人数</t>
  </si>
  <si>
    <t>月悦升投资人数</t>
  </si>
  <si>
    <t>省心投投资人数</t>
  </si>
  <si>
    <t>普通版债转人数</t>
  </si>
  <si>
    <t>存管版债转人数</t>
  </si>
  <si>
    <t>优质项目</t>
  </si>
  <si>
    <t>智投计划</t>
  </si>
  <si>
    <t>月悦升</t>
  </si>
  <si>
    <t>省心投</t>
  </si>
  <si>
    <t>普通版债转</t>
  </si>
  <si>
    <t>存管版债转</t>
  </si>
  <si>
    <t>106_PV</t>
  </si>
  <si>
    <t>106_UV</t>
  </si>
  <si>
    <t>107_PV</t>
  </si>
  <si>
    <t>107_UV</t>
  </si>
  <si>
    <t>113_PV</t>
  </si>
  <si>
    <t>113_UV</t>
  </si>
  <si>
    <t>111_PV</t>
  </si>
  <si>
    <t>111_UV</t>
  </si>
  <si>
    <t>109_PV</t>
  </si>
  <si>
    <t>109_UV</t>
  </si>
  <si>
    <t>112_PV</t>
  </si>
  <si>
    <t>112_UV</t>
  </si>
  <si>
    <t>114_PV</t>
  </si>
  <si>
    <t>114_UV</t>
  </si>
  <si>
    <t>110_PV</t>
  </si>
  <si>
    <t>110_UV</t>
  </si>
  <si>
    <t>108_PV</t>
  </si>
  <si>
    <t>108_UV</t>
  </si>
  <si>
    <t>20171001</t>
  </si>
  <si>
    <t>9</t>
  </si>
  <si>
    <t>1</t>
  </si>
  <si>
    <t>20171005</t>
  </si>
  <si>
    <t>8</t>
  </si>
  <si>
    <t>2</t>
  </si>
  <si>
    <t>6</t>
  </si>
  <si>
    <t>20171009</t>
  </si>
  <si>
    <t>12</t>
  </si>
  <si>
    <t>10</t>
  </si>
  <si>
    <t>20171010</t>
  </si>
  <si>
    <t>20171012</t>
  </si>
  <si>
    <t>4</t>
  </si>
  <si>
    <t>20171013</t>
  </si>
  <si>
    <t>20171014</t>
  </si>
  <si>
    <t>3</t>
  </si>
  <si>
    <t>20171015</t>
  </si>
  <si>
    <t>20171016</t>
  </si>
  <si>
    <t>7</t>
  </si>
  <si>
    <t>20171017</t>
  </si>
  <si>
    <t>13</t>
  </si>
  <si>
    <t>11</t>
  </si>
  <si>
    <t>20171018</t>
  </si>
  <si>
    <t>20171019</t>
  </si>
  <si>
    <t>20171020</t>
  </si>
  <si>
    <t>20171021</t>
  </si>
  <si>
    <t>18</t>
  </si>
  <si>
    <t>20171022</t>
  </si>
  <si>
    <t>20171023</t>
  </si>
  <si>
    <t>33</t>
  </si>
  <si>
    <t>20171024</t>
  </si>
  <si>
    <t>16</t>
  </si>
  <si>
    <t>20171025</t>
  </si>
  <si>
    <t>20171026</t>
  </si>
  <si>
    <t>26</t>
  </si>
  <si>
    <t>42</t>
  </si>
  <si>
    <t>20171027</t>
  </si>
  <si>
    <t>20171028</t>
  </si>
  <si>
    <t>20171029</t>
  </si>
  <si>
    <t>27</t>
  </si>
  <si>
    <t>25</t>
  </si>
  <si>
    <t>20171030</t>
  </si>
  <si>
    <t>20171031</t>
  </si>
  <si>
    <t>新版注册成功页：https://bank.mindai.com/activity/dist/inviteRegister/success.html
旧版无注册成功页，直接进入首页：</t>
    <rPh sb="0" eb="1">
      <t>xin'ban</t>
    </rPh>
    <rPh sb="2" eb="3">
      <t>zhu'ce</t>
    </rPh>
    <rPh sb="4" eb="5">
      <t>cheng'g</t>
    </rPh>
    <rPh sb="6" eb="7">
      <t>ye</t>
    </rPh>
    <phoneticPr fontId="1" type="noConversion"/>
  </si>
  <si>
    <t>101_PV</t>
  </si>
  <si>
    <t>101_UV</t>
  </si>
  <si>
    <t>103_PV</t>
  </si>
  <si>
    <t>103_UV</t>
  </si>
  <si>
    <t>102_PV</t>
  </si>
  <si>
    <t>102_UV</t>
  </si>
  <si>
    <t>104_PV</t>
  </si>
  <si>
    <t>104_UV</t>
  </si>
  <si>
    <t>15</t>
  </si>
  <si>
    <t>21</t>
  </si>
  <si>
    <t>36</t>
  </si>
  <si>
    <t>29</t>
  </si>
  <si>
    <t>41</t>
  </si>
  <si>
    <t>32</t>
  </si>
  <si>
    <t>30</t>
  </si>
  <si>
    <t>17</t>
  </si>
  <si>
    <t>28</t>
  </si>
  <si>
    <t>14</t>
  </si>
  <si>
    <t>本质无注册成功页：识别从邀请注册落地页进入到的首页，即当做注册成功事件。
邀请注册落地页：https://m.mindai.com/reg!regpage.action?user_inviteid=
首页：m.mindai.com</t>
    <rPh sb="0" eb="1">
      <t>ben'zhi</t>
    </rPh>
    <rPh sb="2" eb="3">
      <t>wu</t>
    </rPh>
    <rPh sb="3" eb="4">
      <t>zhu'ce</t>
    </rPh>
    <rPh sb="5" eb="6">
      <t>cheng'g</t>
    </rPh>
    <rPh sb="7" eb="8">
      <t>ye</t>
    </rPh>
    <rPh sb="9" eb="10">
      <t>shi'bie</t>
    </rPh>
    <rPh sb="11" eb="12">
      <t>cong</t>
    </rPh>
    <rPh sb="12" eb="13">
      <t>yao'q</t>
    </rPh>
    <rPh sb="14" eb="15">
      <t>zhu'ce</t>
    </rPh>
    <rPh sb="16" eb="17">
      <t>luo'di'ye</t>
    </rPh>
    <rPh sb="19" eb="20">
      <t>jin'ru</t>
    </rPh>
    <rPh sb="21" eb="22">
      <t>dao</t>
    </rPh>
    <rPh sb="22" eb="23">
      <t>de</t>
    </rPh>
    <rPh sb="23" eb="24">
      <t>shou'ye</t>
    </rPh>
    <rPh sb="26" eb="27">
      <t>ji</t>
    </rPh>
    <rPh sb="27" eb="28">
      <t>dang'zuo</t>
    </rPh>
    <rPh sb="29" eb="30">
      <t>zhu'ce</t>
    </rPh>
    <rPh sb="31" eb="32">
      <t>cheng'g</t>
    </rPh>
    <rPh sb="33" eb="34">
      <t>shi'jian</t>
    </rPh>
    <rPh sb="37" eb="38">
      <t>yao'q</t>
    </rPh>
    <rPh sb="39" eb="40">
      <t>zhu'ce</t>
    </rPh>
    <rPh sb="41" eb="42">
      <t>luo'di'ye</t>
    </rPh>
    <rPh sb="100" eb="101">
      <t>shou'ye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</si>
</sst>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_ "/>
    <numFmt numFmtId="178" formatCode="0_);[Red]\(0\)"/>
  </numFmts>
  <fonts count="13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3"/>
      <charset val="134"/>
    </font>
    <font>
      <sz val="11"/>
      <color theme="1"/>
      <name val="微软雅黑"/>
      <family val="2"/>
      <charset val="134"/>
    </font>
    <font>
      <sz val="9"/>
      <color theme="1"/>
      <name val="ABeeZee"/>
    </font>
    <font>
      <b/>
      <sz val="12"/>
      <name val="Calibri"/>
      <family val="2"/>
    </font>
    <font>
      <sz val="11"/>
      <name val="Calibri"/>
      <family val="2"/>
    </font>
    <font>
      <sz val="11"/>
      <color indexed="8"/>
      <name val="宋体"/>
      <family val="2"/>
      <scheme val="minor"/>
    </font>
    <font>
      <sz val="9"/>
      <color rgb="FF000000"/>
      <name val="ABeeZee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vertical="center" wrapText="1"/>
    </xf>
    <xf numFmtId="10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0" fillId="3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10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176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176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10" fontId="0" fillId="6" borderId="0" xfId="0" applyNumberFormat="1" applyFill="1" applyAlignment="1">
      <alignment horizontal="center" vertical="center" wrapText="1"/>
    </xf>
    <xf numFmtId="10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10" fontId="0" fillId="3" borderId="0" xfId="0" applyNumberFormat="1" applyFill="1" applyBorder="1" applyAlignment="1">
      <alignment horizontal="center"/>
    </xf>
    <xf numFmtId="176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76" fontId="0" fillId="7" borderId="0" xfId="0" applyNumberFormat="1" applyFill="1" applyBorder="1" applyAlignment="1">
      <alignment horizontal="center"/>
    </xf>
    <xf numFmtId="0" fontId="4" fillId="8" borderId="0" xfId="0" applyFont="1" applyFill="1" applyAlignment="1">
      <alignment horizontal="center" vertical="center" wrapText="1"/>
    </xf>
    <xf numFmtId="176" fontId="4" fillId="8" borderId="0" xfId="0" applyNumberFormat="1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76" fontId="0" fillId="8" borderId="0" xfId="0" applyNumberFormat="1" applyFill="1" applyAlignment="1">
      <alignment horizontal="center" vertical="center" wrapText="1"/>
    </xf>
    <xf numFmtId="10" fontId="0" fillId="8" borderId="0" xfId="0" applyNumberFormat="1" applyFill="1" applyBorder="1" applyAlignment="1">
      <alignment horizontal="center"/>
    </xf>
    <xf numFmtId="176" fontId="0" fillId="8" borderId="0" xfId="0" applyNumberFormat="1" applyFill="1" applyBorder="1" applyAlignment="1">
      <alignment horizontal="center"/>
    </xf>
    <xf numFmtId="176" fontId="4" fillId="8" borderId="0" xfId="0" applyNumberFormat="1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 vertical="center" wrapText="1"/>
    </xf>
    <xf numFmtId="10" fontId="0" fillId="8" borderId="0" xfId="0" applyNumberFormat="1" applyFill="1" applyAlignment="1">
      <alignment horizontal="center" vertical="center" wrapText="1"/>
    </xf>
    <xf numFmtId="10" fontId="0" fillId="8" borderId="0" xfId="0" applyNumberFormat="1" applyFill="1" applyBorder="1" applyAlignment="1">
      <alignment horizontal="center" vertical="center" wrapText="1"/>
    </xf>
    <xf numFmtId="176" fontId="0" fillId="8" borderId="0" xfId="0" applyNumberForma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8" borderId="0" xfId="0" applyNumberForma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10" fontId="4" fillId="0" borderId="0" xfId="0" applyNumberFormat="1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10" fillId="0" borderId="2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653"/>
    <xf numFmtId="0" fontId="9" fillId="0" borderId="2" xfId="653" applyFont="1" applyBorder="1" applyAlignment="1">
      <alignment horizontal="center"/>
    </xf>
    <xf numFmtId="0" fontId="9" fillId="9" borderId="2" xfId="653" applyFont="1" applyFill="1" applyBorder="1" applyAlignment="1">
      <alignment horizontal="center"/>
    </xf>
    <xf numFmtId="0" fontId="9" fillId="10" borderId="2" xfId="653" applyFont="1" applyFill="1" applyBorder="1" applyAlignment="1">
      <alignment horizontal="center"/>
    </xf>
    <xf numFmtId="10" fontId="9" fillId="11" borderId="2" xfId="653" applyNumberFormat="1" applyFont="1" applyFill="1" applyBorder="1" applyAlignment="1">
      <alignment horizontal="center"/>
    </xf>
    <xf numFmtId="0" fontId="9" fillId="11" borderId="2" xfId="653" applyFont="1" applyFill="1" applyBorder="1" applyAlignment="1">
      <alignment horizontal="center"/>
    </xf>
    <xf numFmtId="0" fontId="9" fillId="0" borderId="12" xfId="653" applyFont="1" applyBorder="1" applyAlignment="1">
      <alignment horizontal="center"/>
    </xf>
    <xf numFmtId="0" fontId="9" fillId="13" borderId="2" xfId="653" applyFont="1" applyFill="1" applyBorder="1" applyAlignment="1">
      <alignment horizontal="center"/>
    </xf>
    <xf numFmtId="0" fontId="9" fillId="12" borderId="2" xfId="653" applyFont="1" applyFill="1" applyBorder="1" applyAlignment="1">
      <alignment horizontal="center"/>
    </xf>
    <xf numFmtId="177" fontId="9" fillId="12" borderId="2" xfId="653" applyNumberFormat="1" applyFont="1" applyFill="1" applyBorder="1" applyAlignment="1">
      <alignment horizontal="center"/>
    </xf>
    <xf numFmtId="10" fontId="9" fillId="12" borderId="2" xfId="653" applyNumberFormat="1" applyFont="1" applyFill="1" applyBorder="1" applyAlignment="1">
      <alignment horizontal="center"/>
    </xf>
    <xf numFmtId="0" fontId="11" fillId="12" borderId="0" xfId="653" applyFill="1"/>
    <xf numFmtId="0" fontId="10" fillId="0" borderId="2" xfId="653" applyNumberFormat="1" applyFont="1" applyBorder="1" applyAlignment="1">
      <alignment horizontal="center" vertical="center"/>
    </xf>
    <xf numFmtId="178" fontId="10" fillId="9" borderId="2" xfId="653" applyNumberFormat="1" applyFont="1" applyFill="1" applyBorder="1" applyAlignment="1">
      <alignment horizontal="center" vertical="center"/>
    </xf>
    <xf numFmtId="178" fontId="10" fillId="0" borderId="2" xfId="653" applyNumberFormat="1" applyFont="1" applyBorder="1" applyAlignment="1">
      <alignment horizontal="center" vertical="center"/>
    </xf>
    <xf numFmtId="178" fontId="10" fillId="10" borderId="2" xfId="653" applyNumberFormat="1" applyFont="1" applyFill="1" applyBorder="1" applyAlignment="1">
      <alignment horizontal="center" vertical="center"/>
    </xf>
    <xf numFmtId="10" fontId="10" fillId="11" borderId="2" xfId="653" applyNumberFormat="1" applyFont="1" applyFill="1" applyBorder="1" applyAlignment="1">
      <alignment horizontal="center" vertical="center"/>
    </xf>
    <xf numFmtId="178" fontId="10" fillId="0" borderId="12" xfId="653" applyNumberFormat="1" applyFont="1" applyBorder="1" applyAlignment="1">
      <alignment horizontal="center" vertical="center"/>
    </xf>
    <xf numFmtId="178" fontId="10" fillId="13" borderId="2" xfId="653" applyNumberFormat="1" applyFont="1" applyFill="1" applyBorder="1" applyAlignment="1">
      <alignment horizontal="center" vertical="center"/>
    </xf>
    <xf numFmtId="178" fontId="10" fillId="0" borderId="3" xfId="653" applyNumberFormat="1" applyFont="1" applyBorder="1" applyAlignment="1">
      <alignment horizontal="center" vertical="center"/>
    </xf>
    <xf numFmtId="178" fontId="10" fillId="0" borderId="8" xfId="653" applyNumberFormat="1" applyFont="1" applyBorder="1" applyAlignment="1">
      <alignment horizontal="center" vertical="center"/>
    </xf>
    <xf numFmtId="178" fontId="11" fillId="0" borderId="0" xfId="653" applyNumberFormat="1"/>
    <xf numFmtId="177" fontId="10" fillId="0" borderId="2" xfId="653" applyNumberFormat="1" applyFont="1" applyBorder="1" applyAlignment="1">
      <alignment horizontal="center" vertical="center"/>
    </xf>
    <xf numFmtId="178" fontId="10" fillId="9" borderId="3" xfId="653" applyNumberFormat="1" applyFont="1" applyFill="1" applyBorder="1" applyAlignment="1">
      <alignment horizontal="center" vertical="center"/>
    </xf>
    <xf numFmtId="178" fontId="10" fillId="13" borderId="3" xfId="653" applyNumberFormat="1" applyFont="1" applyFill="1" applyBorder="1" applyAlignment="1">
      <alignment horizontal="center" vertical="center"/>
    </xf>
    <xf numFmtId="0" fontId="10" fillId="0" borderId="3" xfId="653" applyNumberFormat="1" applyFont="1" applyBorder="1" applyAlignment="1">
      <alignment horizontal="center" vertical="center"/>
    </xf>
    <xf numFmtId="178" fontId="11" fillId="0" borderId="0" xfId="653" applyNumberFormat="1" applyBorder="1"/>
    <xf numFmtId="0" fontId="11" fillId="0" borderId="0" xfId="653" applyBorder="1"/>
    <xf numFmtId="0" fontId="11" fillId="0" borderId="1" xfId="653" applyBorder="1"/>
    <xf numFmtId="0" fontId="11" fillId="0" borderId="5" xfId="653" applyBorder="1"/>
    <xf numFmtId="0" fontId="11" fillId="0" borderId="0" xfId="653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0" fillId="0" borderId="2" xfId="0" applyNumberFormat="1" applyFont="1" applyBorder="1" applyAlignment="1">
      <alignment horizontal="center" vertical="center"/>
    </xf>
    <xf numFmtId="0" fontId="9" fillId="14" borderId="2" xfId="0" applyFont="1" applyFill="1" applyBorder="1" applyAlignment="1">
      <alignment horizontal="center"/>
    </xf>
    <xf numFmtId="10" fontId="10" fillId="14" borderId="2" xfId="0" applyNumberFormat="1" applyFont="1" applyFill="1" applyBorder="1" applyAlignment="1">
      <alignment horizontal="center" vertical="center"/>
    </xf>
    <xf numFmtId="10" fontId="10" fillId="15" borderId="2" xfId="0" applyNumberFormat="1" applyFont="1" applyFill="1" applyBorder="1" applyAlignment="1">
      <alignment horizontal="center" vertical="center"/>
    </xf>
    <xf numFmtId="10" fontId="10" fillId="16" borderId="2" xfId="0" applyNumberFormat="1" applyFont="1" applyFill="1" applyBorder="1" applyAlignment="1">
      <alignment horizontal="center" vertical="center"/>
    </xf>
    <xf numFmtId="10" fontId="10" fillId="2" borderId="2" xfId="0" applyNumberFormat="1" applyFont="1" applyFill="1" applyBorder="1" applyAlignment="1">
      <alignment horizontal="center" vertical="center"/>
    </xf>
    <xf numFmtId="10" fontId="0" fillId="16" borderId="2" xfId="0" applyNumberFormat="1" applyFill="1" applyBorder="1" applyAlignment="1">
      <alignment horizontal="center" vertical="center"/>
    </xf>
    <xf numFmtId="10" fontId="10" fillId="6" borderId="2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Border="1"/>
    <xf numFmtId="176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10" fillId="8" borderId="2" xfId="653" applyNumberFormat="1" applyFont="1" applyFill="1" applyBorder="1" applyAlignment="1">
      <alignment horizontal="center" vertical="center"/>
    </xf>
    <xf numFmtId="0" fontId="10" fillId="8" borderId="2" xfId="0" applyNumberFormat="1" applyFont="1" applyFill="1" applyBorder="1" applyAlignment="1">
      <alignment horizontal="center" vertical="center"/>
    </xf>
    <xf numFmtId="0" fontId="10" fillId="0" borderId="2" xfId="653" applyFont="1" applyBorder="1" applyAlignment="1">
      <alignment horizontal="center" vertical="center"/>
    </xf>
    <xf numFmtId="0" fontId="10" fillId="8" borderId="2" xfId="653" applyFont="1" applyFill="1" applyBorder="1" applyAlignment="1">
      <alignment horizontal="center" vertical="center"/>
    </xf>
    <xf numFmtId="10" fontId="4" fillId="17" borderId="0" xfId="0" applyNumberFormat="1" applyFont="1" applyFill="1" applyAlignment="1">
      <alignment horizontal="center" vertical="center"/>
    </xf>
    <xf numFmtId="10" fontId="4" fillId="8" borderId="0" xfId="0" applyNumberFormat="1" applyFont="1" applyFill="1" applyAlignment="1">
      <alignment horizontal="center" vertical="center"/>
    </xf>
    <xf numFmtId="10" fontId="0" fillId="11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0" fontId="4" fillId="18" borderId="0" xfId="0" applyNumberFormat="1" applyFont="1" applyFill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4" xfId="653" applyBorder="1" applyAlignment="1">
      <alignment horizontal="left" vertical="top"/>
    </xf>
    <xf numFmtId="0" fontId="11" fillId="0" borderId="4" xfId="653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/>
    </xf>
    <xf numFmtId="0" fontId="11" fillId="0" borderId="10" xfId="653" applyBorder="1" applyAlignment="1">
      <alignment horizontal="center"/>
    </xf>
    <xf numFmtId="0" fontId="11" fillId="0" borderId="11" xfId="653" applyBorder="1" applyAlignment="1">
      <alignment horizontal="center"/>
    </xf>
    <xf numFmtId="0" fontId="11" fillId="0" borderId="12" xfId="653" applyBorder="1" applyAlignment="1">
      <alignment horizontal="center"/>
    </xf>
    <xf numFmtId="0" fontId="11" fillId="0" borderId="2" xfId="653" applyBorder="1" applyAlignment="1">
      <alignment horizontal="center"/>
    </xf>
    <xf numFmtId="0" fontId="11" fillId="0" borderId="4" xfId="653" applyBorder="1" applyAlignment="1">
      <alignment horizontal="center" wrapText="1"/>
    </xf>
    <xf numFmtId="0" fontId="11" fillId="0" borderId="4" xfId="653" applyBorder="1" applyAlignment="1">
      <alignment horizontal="center"/>
    </xf>
    <xf numFmtId="0" fontId="11" fillId="10" borderId="0" xfId="653" applyFill="1" applyBorder="1" applyAlignment="1">
      <alignment horizontal="center" vertical="center"/>
    </xf>
    <xf numFmtId="0" fontId="11" fillId="10" borderId="5" xfId="653" applyFill="1" applyBorder="1" applyAlignment="1">
      <alignment horizontal="center" vertical="center"/>
    </xf>
    <xf numFmtId="0" fontId="11" fillId="10" borderId="4" xfId="653" applyFill="1" applyBorder="1" applyAlignment="1">
      <alignment horizontal="center" vertical="center"/>
    </xf>
    <xf numFmtId="0" fontId="11" fillId="10" borderId="8" xfId="653" applyFill="1" applyBorder="1" applyAlignment="1">
      <alignment horizontal="center" vertical="center"/>
    </xf>
    <xf numFmtId="0" fontId="11" fillId="11" borderId="6" xfId="653" applyFill="1" applyBorder="1" applyAlignment="1">
      <alignment horizontal="center" vertical="center"/>
    </xf>
    <xf numFmtId="0" fontId="11" fillId="11" borderId="7" xfId="653" applyFill="1" applyBorder="1" applyAlignment="1">
      <alignment horizontal="center" vertical="center"/>
    </xf>
    <xf numFmtId="0" fontId="11" fillId="11" borderId="9" xfId="653" applyFill="1" applyBorder="1" applyAlignment="1">
      <alignment horizontal="center" vertical="center"/>
    </xf>
    <xf numFmtId="0" fontId="11" fillId="11" borderId="8" xfId="653" applyFill="1" applyBorder="1" applyAlignment="1">
      <alignment horizontal="center" vertical="center"/>
    </xf>
    <xf numFmtId="0" fontId="11" fillId="9" borderId="6" xfId="653" applyFill="1" applyBorder="1" applyAlignment="1">
      <alignment horizontal="center" vertical="center"/>
    </xf>
    <xf numFmtId="0" fontId="11" fillId="9" borderId="7" xfId="653" applyFill="1" applyBorder="1" applyAlignment="1">
      <alignment horizontal="center" vertical="center"/>
    </xf>
    <xf numFmtId="0" fontId="11" fillId="9" borderId="9" xfId="653" applyFill="1" applyBorder="1" applyAlignment="1">
      <alignment horizontal="center" vertical="center"/>
    </xf>
    <xf numFmtId="0" fontId="11" fillId="9" borderId="8" xfId="653" applyFill="1" applyBorder="1" applyAlignment="1">
      <alignment horizontal="center" vertical="center"/>
    </xf>
    <xf numFmtId="0" fontId="11" fillId="9" borderId="4" xfId="653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658">
    <cellStyle name="常规" xfId="0" builtinId="0"/>
    <cellStyle name="常规 2" xfId="65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4" builtinId="8" hidden="1"/>
    <cellStyle name="超链接" xfId="656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5" builtinId="9" hidden="1"/>
    <cellStyle name="已访问的超链接" xfId="657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Android_APP4.9.2"/>
      <sheetName val="IOS"/>
    </sheetNames>
    <sheetDataSet>
      <sheetData sheetId="0"/>
      <sheetData sheetId="1">
        <row r="1">
          <cell r="B1" t="str">
            <v>Android APP5.0.0</v>
          </cell>
          <cell r="H1" t="str">
            <v>APP5.1</v>
          </cell>
        </row>
        <row r="2">
          <cell r="B2" t="str">
            <v>打开注册页面</v>
          </cell>
          <cell r="D2" t="str">
            <v>进入注册成功页</v>
          </cell>
          <cell r="H2" t="str">
            <v>进入注册页</v>
          </cell>
          <cell r="J2" t="str">
            <v>注册成功</v>
          </cell>
        </row>
        <row r="3">
          <cell r="A3" t="str">
            <v>日期</v>
          </cell>
          <cell r="B3" t="str">
            <v>3_PV</v>
          </cell>
          <cell r="C3" t="str">
            <v>3_UV</v>
          </cell>
          <cell r="D3" t="str">
            <v>3_PV</v>
          </cell>
          <cell r="E3" t="str">
            <v>3_UV</v>
          </cell>
          <cell r="G3" t="str">
            <v>日期</v>
          </cell>
          <cell r="H3" t="str">
            <v>3_PV</v>
          </cell>
          <cell r="I3" t="str">
            <v>3_UV</v>
          </cell>
          <cell r="J3" t="str">
            <v>3_PV</v>
          </cell>
          <cell r="K3" t="str">
            <v>3_UV</v>
          </cell>
          <cell r="O3" t="str">
            <v>日期</v>
          </cell>
          <cell r="P3" t="str">
            <v>3_PV</v>
          </cell>
          <cell r="Q3" t="str">
            <v>3_UV</v>
          </cell>
          <cell r="R3" t="str">
            <v>3_PV</v>
          </cell>
          <cell r="S3" t="str">
            <v>3_UV</v>
          </cell>
        </row>
        <row r="4">
          <cell r="A4">
            <v>20180109</v>
          </cell>
          <cell r="B4">
            <v>36</v>
          </cell>
          <cell r="C4">
            <v>18</v>
          </cell>
          <cell r="D4">
            <v>49</v>
          </cell>
          <cell r="E4">
            <v>49</v>
          </cell>
          <cell r="F4">
            <v>1.3611111111111112</v>
          </cell>
          <cell r="G4">
            <v>20180109</v>
          </cell>
          <cell r="H4">
            <v>36</v>
          </cell>
          <cell r="I4">
            <v>18</v>
          </cell>
          <cell r="J4">
            <v>6</v>
          </cell>
          <cell r="K4">
            <v>6</v>
          </cell>
          <cell r="L4">
            <v>0.16666666666666666</v>
          </cell>
          <cell r="M4">
            <v>0.33333333333333331</v>
          </cell>
          <cell r="O4">
            <v>20180209</v>
          </cell>
          <cell r="P4">
            <v>21</v>
          </cell>
          <cell r="Q4">
            <v>21</v>
          </cell>
          <cell r="R4">
            <v>15</v>
          </cell>
          <cell r="S4">
            <v>15</v>
          </cell>
          <cell r="T4">
            <v>0.7142857142857143</v>
          </cell>
          <cell r="U4">
            <v>0.7142857142857143</v>
          </cell>
        </row>
        <row r="5">
          <cell r="A5">
            <v>20180110</v>
          </cell>
          <cell r="B5">
            <v>18</v>
          </cell>
          <cell r="C5">
            <v>17</v>
          </cell>
          <cell r="D5">
            <v>33</v>
          </cell>
          <cell r="E5">
            <v>32</v>
          </cell>
          <cell r="F5">
            <v>1.8333333333333333</v>
          </cell>
          <cell r="G5">
            <v>20180110</v>
          </cell>
          <cell r="H5">
            <v>18</v>
          </cell>
          <cell r="I5">
            <v>17</v>
          </cell>
          <cell r="J5">
            <v>11</v>
          </cell>
          <cell r="K5">
            <v>11</v>
          </cell>
          <cell r="L5">
            <v>0.61111111111111116</v>
          </cell>
          <cell r="M5">
            <v>0.6470588235294118</v>
          </cell>
          <cell r="O5">
            <v>20180210</v>
          </cell>
          <cell r="P5">
            <v>14</v>
          </cell>
          <cell r="Q5">
            <v>14</v>
          </cell>
          <cell r="R5">
            <v>10</v>
          </cell>
          <cell r="S5">
            <v>10</v>
          </cell>
          <cell r="T5">
            <v>0.7142857142857143</v>
          </cell>
          <cell r="U5">
            <v>0.7142857142857143</v>
          </cell>
        </row>
        <row r="6">
          <cell r="A6">
            <v>20180111</v>
          </cell>
          <cell r="B6">
            <v>47</v>
          </cell>
          <cell r="C6">
            <v>43</v>
          </cell>
          <cell r="D6">
            <v>17</v>
          </cell>
          <cell r="E6">
            <v>17</v>
          </cell>
          <cell r="F6">
            <v>0.36170212765957449</v>
          </cell>
          <cell r="G6">
            <v>20180111</v>
          </cell>
          <cell r="H6">
            <v>47</v>
          </cell>
          <cell r="I6">
            <v>43</v>
          </cell>
          <cell r="J6">
            <v>34</v>
          </cell>
          <cell r="K6">
            <v>34</v>
          </cell>
          <cell r="L6">
            <v>0.72340425531914898</v>
          </cell>
          <cell r="M6">
            <v>0.79069767441860461</v>
          </cell>
          <cell r="O6">
            <v>20180211</v>
          </cell>
          <cell r="P6">
            <v>21</v>
          </cell>
          <cell r="Q6">
            <v>17</v>
          </cell>
          <cell r="R6">
            <v>12</v>
          </cell>
          <cell r="S6">
            <v>12</v>
          </cell>
          <cell r="T6">
            <v>0.5714285714285714</v>
          </cell>
          <cell r="U6">
            <v>0.70588235294117652</v>
          </cell>
        </row>
        <row r="7">
          <cell r="A7">
            <v>20180112</v>
          </cell>
          <cell r="B7">
            <v>36</v>
          </cell>
          <cell r="C7">
            <v>30</v>
          </cell>
          <cell r="D7">
            <v>11</v>
          </cell>
          <cell r="E7">
            <v>11</v>
          </cell>
          <cell r="F7">
            <v>0.30555555555555558</v>
          </cell>
          <cell r="G7">
            <v>20180112</v>
          </cell>
          <cell r="H7">
            <v>36</v>
          </cell>
          <cell r="I7">
            <v>30</v>
          </cell>
          <cell r="J7">
            <v>20</v>
          </cell>
          <cell r="K7">
            <v>20</v>
          </cell>
          <cell r="L7">
            <v>0.55555555555555558</v>
          </cell>
          <cell r="M7">
            <v>0.66666666666666663</v>
          </cell>
          <cell r="O7">
            <v>20180212</v>
          </cell>
          <cell r="P7">
            <v>25</v>
          </cell>
          <cell r="Q7">
            <v>25</v>
          </cell>
          <cell r="R7">
            <v>22</v>
          </cell>
          <cell r="S7">
            <v>22</v>
          </cell>
          <cell r="T7">
            <v>0.88</v>
          </cell>
          <cell r="U7">
            <v>0.88</v>
          </cell>
        </row>
        <row r="8">
          <cell r="A8">
            <v>20180113</v>
          </cell>
          <cell r="B8">
            <v>33</v>
          </cell>
          <cell r="C8">
            <v>30</v>
          </cell>
          <cell r="D8">
            <v>13</v>
          </cell>
          <cell r="E8">
            <v>13</v>
          </cell>
          <cell r="F8">
            <v>0.39393939393939392</v>
          </cell>
          <cell r="G8">
            <v>20180113</v>
          </cell>
          <cell r="H8">
            <v>33</v>
          </cell>
          <cell r="I8">
            <v>30</v>
          </cell>
          <cell r="J8">
            <v>21</v>
          </cell>
          <cell r="K8">
            <v>21</v>
          </cell>
          <cell r="L8">
            <v>0.63636363636363635</v>
          </cell>
          <cell r="M8">
            <v>0.7</v>
          </cell>
          <cell r="O8">
            <v>20180213</v>
          </cell>
          <cell r="P8">
            <v>24</v>
          </cell>
          <cell r="Q8">
            <v>21</v>
          </cell>
          <cell r="R8">
            <v>17</v>
          </cell>
          <cell r="S8">
            <v>17</v>
          </cell>
          <cell r="T8">
            <v>0.70833333333333337</v>
          </cell>
          <cell r="U8">
            <v>0.80952380952380953</v>
          </cell>
        </row>
        <row r="9">
          <cell r="A9">
            <v>20180114</v>
          </cell>
          <cell r="B9">
            <v>20</v>
          </cell>
          <cell r="C9">
            <v>19</v>
          </cell>
          <cell r="D9">
            <v>8</v>
          </cell>
          <cell r="E9">
            <v>8</v>
          </cell>
          <cell r="F9">
            <v>0.4</v>
          </cell>
          <cell r="G9">
            <v>20180114</v>
          </cell>
          <cell r="H9">
            <v>20</v>
          </cell>
          <cell r="I9">
            <v>19</v>
          </cell>
          <cell r="J9">
            <v>12</v>
          </cell>
          <cell r="K9">
            <v>12</v>
          </cell>
          <cell r="L9">
            <v>0.6</v>
          </cell>
          <cell r="M9">
            <v>0.63157894736842102</v>
          </cell>
          <cell r="O9">
            <v>20180214</v>
          </cell>
          <cell r="P9">
            <v>25</v>
          </cell>
          <cell r="Q9">
            <v>23</v>
          </cell>
          <cell r="R9">
            <v>18</v>
          </cell>
          <cell r="S9">
            <v>18</v>
          </cell>
          <cell r="T9">
            <v>0.72</v>
          </cell>
          <cell r="U9">
            <v>0.78260869565217395</v>
          </cell>
        </row>
        <row r="10">
          <cell r="A10">
            <v>20180115</v>
          </cell>
          <cell r="B10">
            <v>21</v>
          </cell>
          <cell r="C10">
            <v>21</v>
          </cell>
          <cell r="D10">
            <v>10</v>
          </cell>
          <cell r="E10">
            <v>10</v>
          </cell>
          <cell r="F10">
            <v>0.47619047619047616</v>
          </cell>
          <cell r="G10">
            <v>20180115</v>
          </cell>
          <cell r="H10">
            <v>21</v>
          </cell>
          <cell r="I10">
            <v>21</v>
          </cell>
          <cell r="J10">
            <v>15</v>
          </cell>
          <cell r="K10">
            <v>15</v>
          </cell>
          <cell r="L10">
            <v>0.7142857142857143</v>
          </cell>
          <cell r="M10">
            <v>0.7142857142857143</v>
          </cell>
          <cell r="O10">
            <v>20180215</v>
          </cell>
          <cell r="P10">
            <v>16</v>
          </cell>
          <cell r="Q10">
            <v>15</v>
          </cell>
          <cell r="R10">
            <v>12</v>
          </cell>
          <cell r="S10">
            <v>12</v>
          </cell>
          <cell r="T10">
            <v>0.75</v>
          </cell>
          <cell r="U10">
            <v>0.8</v>
          </cell>
        </row>
        <row r="11">
          <cell r="A11">
            <v>20180116</v>
          </cell>
          <cell r="B11">
            <v>23</v>
          </cell>
          <cell r="C11">
            <v>23</v>
          </cell>
          <cell r="D11">
            <v>12</v>
          </cell>
          <cell r="E11">
            <v>12</v>
          </cell>
          <cell r="F11">
            <v>0.52173913043478259</v>
          </cell>
          <cell r="G11">
            <v>20180116</v>
          </cell>
          <cell r="H11">
            <v>23</v>
          </cell>
          <cell r="I11">
            <v>23</v>
          </cell>
          <cell r="J11">
            <v>16</v>
          </cell>
          <cell r="K11">
            <v>16</v>
          </cell>
          <cell r="L11">
            <v>0.69565217391304346</v>
          </cell>
          <cell r="M11">
            <v>0.69565217391304346</v>
          </cell>
          <cell r="O11">
            <v>20180216</v>
          </cell>
          <cell r="P11">
            <v>13</v>
          </cell>
          <cell r="Q11">
            <v>13</v>
          </cell>
          <cell r="R11">
            <v>9</v>
          </cell>
          <cell r="S11">
            <v>9</v>
          </cell>
          <cell r="T11">
            <v>0.69230769230769229</v>
          </cell>
          <cell r="U11">
            <v>0.69230769230769229</v>
          </cell>
        </row>
        <row r="12">
          <cell r="A12">
            <v>20180117</v>
          </cell>
          <cell r="B12">
            <v>13</v>
          </cell>
          <cell r="C12">
            <v>10</v>
          </cell>
          <cell r="D12">
            <v>6</v>
          </cell>
          <cell r="E12">
            <v>6</v>
          </cell>
          <cell r="F12">
            <v>0.46153846153846156</v>
          </cell>
          <cell r="G12">
            <v>20180117</v>
          </cell>
          <cell r="H12">
            <v>13</v>
          </cell>
          <cell r="I12">
            <v>10</v>
          </cell>
          <cell r="J12">
            <v>8</v>
          </cell>
          <cell r="K12">
            <v>8</v>
          </cell>
          <cell r="L12">
            <v>0.61538461538461542</v>
          </cell>
          <cell r="M12">
            <v>0.8</v>
          </cell>
          <cell r="O12">
            <v>20180217</v>
          </cell>
          <cell r="P12">
            <v>13</v>
          </cell>
          <cell r="Q12">
            <v>13</v>
          </cell>
          <cell r="R12">
            <v>10</v>
          </cell>
          <cell r="S12">
            <v>10</v>
          </cell>
          <cell r="T12">
            <v>0.76923076923076927</v>
          </cell>
          <cell r="U12">
            <v>0.76923076923076927</v>
          </cell>
        </row>
        <row r="13">
          <cell r="A13">
            <v>20180118</v>
          </cell>
          <cell r="B13">
            <v>9</v>
          </cell>
          <cell r="C13">
            <v>9</v>
          </cell>
          <cell r="D13">
            <v>8</v>
          </cell>
          <cell r="E13">
            <v>8</v>
          </cell>
          <cell r="F13">
            <v>0.88888888888888884</v>
          </cell>
          <cell r="G13">
            <v>20180118</v>
          </cell>
          <cell r="H13">
            <v>9</v>
          </cell>
          <cell r="I13">
            <v>9</v>
          </cell>
          <cell r="J13">
            <v>7</v>
          </cell>
          <cell r="K13">
            <v>7</v>
          </cell>
          <cell r="L13">
            <v>0.77777777777777779</v>
          </cell>
          <cell r="M13">
            <v>0.77777777777777779</v>
          </cell>
          <cell r="O13">
            <v>20180218</v>
          </cell>
          <cell r="P13">
            <v>24</v>
          </cell>
          <cell r="Q13">
            <v>24</v>
          </cell>
          <cell r="R13">
            <v>19</v>
          </cell>
          <cell r="S13">
            <v>19</v>
          </cell>
          <cell r="T13">
            <v>0.79166666666666663</v>
          </cell>
          <cell r="U13">
            <v>0.79166666666666663</v>
          </cell>
        </row>
        <row r="14">
          <cell r="A14">
            <v>20180119</v>
          </cell>
          <cell r="B14">
            <v>13</v>
          </cell>
          <cell r="C14">
            <v>13</v>
          </cell>
          <cell r="D14">
            <v>9</v>
          </cell>
          <cell r="E14">
            <v>9</v>
          </cell>
          <cell r="F14">
            <v>0.69230769230769229</v>
          </cell>
          <cell r="G14">
            <v>20180119</v>
          </cell>
          <cell r="H14">
            <v>13</v>
          </cell>
          <cell r="I14">
            <v>13</v>
          </cell>
          <cell r="J14">
            <v>10</v>
          </cell>
          <cell r="K14">
            <v>10</v>
          </cell>
          <cell r="L14">
            <v>0.76923076923076927</v>
          </cell>
          <cell r="M14">
            <v>0.76923076923076927</v>
          </cell>
          <cell r="O14">
            <v>20180219</v>
          </cell>
          <cell r="P14">
            <v>18</v>
          </cell>
          <cell r="Q14">
            <v>16</v>
          </cell>
          <cell r="R14">
            <v>11</v>
          </cell>
          <cell r="S14">
            <v>11</v>
          </cell>
          <cell r="T14">
            <v>0.61111111111111116</v>
          </cell>
          <cell r="U14">
            <v>0.6875</v>
          </cell>
        </row>
        <row r="15">
          <cell r="A15">
            <v>20180120</v>
          </cell>
          <cell r="B15">
            <v>16</v>
          </cell>
          <cell r="C15">
            <v>12</v>
          </cell>
          <cell r="D15">
            <v>8</v>
          </cell>
          <cell r="E15">
            <v>8</v>
          </cell>
          <cell r="F15">
            <v>0.5</v>
          </cell>
          <cell r="G15">
            <v>20180120</v>
          </cell>
          <cell r="H15">
            <v>16</v>
          </cell>
          <cell r="I15">
            <v>12</v>
          </cell>
          <cell r="J15">
            <v>9</v>
          </cell>
          <cell r="K15">
            <v>9</v>
          </cell>
          <cell r="L15">
            <v>0.5625</v>
          </cell>
          <cell r="M15">
            <v>0.75</v>
          </cell>
          <cell r="O15">
            <v>20180220</v>
          </cell>
          <cell r="P15">
            <v>14</v>
          </cell>
          <cell r="Q15">
            <v>14</v>
          </cell>
          <cell r="R15">
            <v>12</v>
          </cell>
          <cell r="S15">
            <v>12</v>
          </cell>
          <cell r="T15">
            <v>0.8571428571428571</v>
          </cell>
          <cell r="U15">
            <v>0.8571428571428571</v>
          </cell>
        </row>
        <row r="16">
          <cell r="A16">
            <v>20180121</v>
          </cell>
          <cell r="B16">
            <v>13</v>
          </cell>
          <cell r="C16">
            <v>10</v>
          </cell>
          <cell r="D16">
            <v>6</v>
          </cell>
          <cell r="E16">
            <v>6</v>
          </cell>
          <cell r="F16">
            <v>0.46153846153846156</v>
          </cell>
          <cell r="G16">
            <v>20180121</v>
          </cell>
          <cell r="H16">
            <v>13</v>
          </cell>
          <cell r="I16">
            <v>10</v>
          </cell>
          <cell r="J16">
            <v>8</v>
          </cell>
          <cell r="K16">
            <v>8</v>
          </cell>
          <cell r="L16">
            <v>0.61538461538461542</v>
          </cell>
          <cell r="M16">
            <v>0.8</v>
          </cell>
          <cell r="O16">
            <v>20180221</v>
          </cell>
          <cell r="P16">
            <v>18</v>
          </cell>
          <cell r="Q16">
            <v>18</v>
          </cell>
          <cell r="R16">
            <v>16</v>
          </cell>
          <cell r="S16">
            <v>16</v>
          </cell>
          <cell r="T16">
            <v>0.88888888888888884</v>
          </cell>
          <cell r="U16">
            <v>0.88888888888888884</v>
          </cell>
        </row>
        <row r="17">
          <cell r="A17">
            <v>20180122</v>
          </cell>
          <cell r="B17">
            <v>19</v>
          </cell>
          <cell r="C17">
            <v>18</v>
          </cell>
          <cell r="D17">
            <v>5</v>
          </cell>
          <cell r="E17">
            <v>5</v>
          </cell>
          <cell r="F17">
            <v>0.26315789473684209</v>
          </cell>
          <cell r="G17">
            <v>20180122</v>
          </cell>
          <cell r="H17">
            <v>19</v>
          </cell>
          <cell r="I17">
            <v>18</v>
          </cell>
          <cell r="J17">
            <v>13</v>
          </cell>
          <cell r="K17">
            <v>13</v>
          </cell>
          <cell r="L17">
            <v>0.68421052631578949</v>
          </cell>
          <cell r="M17">
            <v>0.72222222222222221</v>
          </cell>
          <cell r="O17">
            <v>20180222</v>
          </cell>
          <cell r="P17">
            <v>35</v>
          </cell>
          <cell r="Q17">
            <v>35</v>
          </cell>
          <cell r="R17">
            <v>29</v>
          </cell>
          <cell r="S17">
            <v>29</v>
          </cell>
          <cell r="T17">
            <v>0.82857142857142863</v>
          </cell>
          <cell r="U17">
            <v>0.82857142857142863</v>
          </cell>
        </row>
        <row r="18">
          <cell r="A18">
            <v>20180123</v>
          </cell>
          <cell r="B18">
            <v>13</v>
          </cell>
          <cell r="C18">
            <v>13</v>
          </cell>
          <cell r="D18">
            <v>9</v>
          </cell>
          <cell r="E18">
            <v>9</v>
          </cell>
          <cell r="F18">
            <v>0.69230769230769229</v>
          </cell>
          <cell r="G18">
            <v>20180123</v>
          </cell>
          <cell r="H18">
            <v>13</v>
          </cell>
          <cell r="I18">
            <v>13</v>
          </cell>
          <cell r="J18">
            <v>9</v>
          </cell>
          <cell r="K18">
            <v>9</v>
          </cell>
          <cell r="L18">
            <v>0.69230769230769229</v>
          </cell>
          <cell r="M18">
            <v>0.69230769230769229</v>
          </cell>
          <cell r="O18">
            <v>20180223</v>
          </cell>
          <cell r="P18">
            <v>35</v>
          </cell>
          <cell r="Q18">
            <v>29</v>
          </cell>
          <cell r="R18">
            <v>19</v>
          </cell>
          <cell r="S18">
            <v>19</v>
          </cell>
          <cell r="T18">
            <v>0.54285714285714282</v>
          </cell>
          <cell r="U18">
            <v>0.65517241379310343</v>
          </cell>
        </row>
        <row r="19">
          <cell r="A19">
            <v>20180124</v>
          </cell>
          <cell r="B19">
            <v>6</v>
          </cell>
          <cell r="C19">
            <v>6</v>
          </cell>
          <cell r="D19">
            <v>6</v>
          </cell>
          <cell r="E19">
            <v>6</v>
          </cell>
          <cell r="F19">
            <v>1</v>
          </cell>
          <cell r="G19">
            <v>20180124</v>
          </cell>
          <cell r="H19">
            <v>6</v>
          </cell>
          <cell r="I19">
            <v>6</v>
          </cell>
          <cell r="J19">
            <v>6</v>
          </cell>
          <cell r="K19">
            <v>6</v>
          </cell>
          <cell r="L19">
            <v>1</v>
          </cell>
          <cell r="M19">
            <v>1</v>
          </cell>
          <cell r="O19">
            <v>20180224</v>
          </cell>
          <cell r="P19">
            <v>32</v>
          </cell>
          <cell r="Q19">
            <v>30</v>
          </cell>
          <cell r="R19">
            <v>25</v>
          </cell>
          <cell r="S19">
            <v>25</v>
          </cell>
          <cell r="T19">
            <v>0.78125</v>
          </cell>
          <cell r="U19">
            <v>0.83333333333333337</v>
          </cell>
        </row>
        <row r="20">
          <cell r="A20">
            <v>20180125</v>
          </cell>
          <cell r="B20">
            <v>8</v>
          </cell>
          <cell r="C20">
            <v>6</v>
          </cell>
          <cell r="D20">
            <v>5</v>
          </cell>
          <cell r="E20">
            <v>5</v>
          </cell>
          <cell r="F20">
            <v>0.625</v>
          </cell>
          <cell r="G20">
            <v>20180125</v>
          </cell>
          <cell r="H20">
            <v>8</v>
          </cell>
          <cell r="I20">
            <v>6</v>
          </cell>
          <cell r="J20">
            <v>3</v>
          </cell>
          <cell r="K20">
            <v>3</v>
          </cell>
          <cell r="L20">
            <v>0.375</v>
          </cell>
          <cell r="M20">
            <v>0.5</v>
          </cell>
          <cell r="O20">
            <v>20180225</v>
          </cell>
          <cell r="P20">
            <v>37</v>
          </cell>
          <cell r="Q20">
            <v>32</v>
          </cell>
          <cell r="R20">
            <v>26</v>
          </cell>
          <cell r="S20">
            <v>26</v>
          </cell>
          <cell r="T20">
            <v>0.70270270270270274</v>
          </cell>
          <cell r="U20">
            <v>0.8125</v>
          </cell>
        </row>
        <row r="21">
          <cell r="A21">
            <v>20180126</v>
          </cell>
          <cell r="B21">
            <v>10</v>
          </cell>
          <cell r="C21">
            <v>6</v>
          </cell>
          <cell r="D21">
            <v>10</v>
          </cell>
          <cell r="E21">
            <v>10</v>
          </cell>
          <cell r="F21">
            <v>1</v>
          </cell>
          <cell r="G21">
            <v>20180126</v>
          </cell>
          <cell r="H21">
            <v>10</v>
          </cell>
          <cell r="I21">
            <v>6</v>
          </cell>
          <cell r="J21">
            <v>4</v>
          </cell>
          <cell r="K21">
            <v>4</v>
          </cell>
          <cell r="L21">
            <v>0.4</v>
          </cell>
          <cell r="M21">
            <v>0.66666666666666663</v>
          </cell>
          <cell r="O21">
            <v>20180226</v>
          </cell>
          <cell r="P21">
            <v>51</v>
          </cell>
          <cell r="Q21">
            <v>45</v>
          </cell>
          <cell r="R21">
            <v>30</v>
          </cell>
          <cell r="S21">
            <v>30</v>
          </cell>
          <cell r="T21">
            <v>0.58823529411764708</v>
          </cell>
          <cell r="U21">
            <v>0.66666666666666663</v>
          </cell>
        </row>
        <row r="22">
          <cell r="A22">
            <v>20180127</v>
          </cell>
          <cell r="B22">
            <v>12</v>
          </cell>
          <cell r="C22">
            <v>11</v>
          </cell>
          <cell r="D22">
            <v>10</v>
          </cell>
          <cell r="E22">
            <v>10</v>
          </cell>
          <cell r="F22">
            <v>0.83333333333333337</v>
          </cell>
          <cell r="G22">
            <v>20180127</v>
          </cell>
          <cell r="H22">
            <v>12</v>
          </cell>
          <cell r="I22">
            <v>11</v>
          </cell>
          <cell r="J22">
            <v>9</v>
          </cell>
          <cell r="K22">
            <v>9</v>
          </cell>
          <cell r="L22">
            <v>0.75</v>
          </cell>
          <cell r="M22">
            <v>0.81818181818181823</v>
          </cell>
          <cell r="O22">
            <v>20180227</v>
          </cell>
          <cell r="P22">
            <v>55</v>
          </cell>
          <cell r="Q22">
            <v>46</v>
          </cell>
          <cell r="R22">
            <v>24</v>
          </cell>
          <cell r="S22">
            <v>24</v>
          </cell>
          <cell r="T22">
            <v>0.43636363636363634</v>
          </cell>
          <cell r="U22">
            <v>0.52173913043478259</v>
          </cell>
        </row>
        <row r="23">
          <cell r="A23">
            <v>20180128</v>
          </cell>
          <cell r="B23">
            <v>8</v>
          </cell>
          <cell r="C23">
            <v>8</v>
          </cell>
          <cell r="D23">
            <v>8</v>
          </cell>
          <cell r="E23">
            <v>8</v>
          </cell>
          <cell r="F23">
            <v>1</v>
          </cell>
          <cell r="G23">
            <v>20180128</v>
          </cell>
          <cell r="H23">
            <v>8</v>
          </cell>
          <cell r="I23">
            <v>8</v>
          </cell>
          <cell r="J23">
            <v>6</v>
          </cell>
          <cell r="K23">
            <v>6</v>
          </cell>
          <cell r="L23">
            <v>0.75</v>
          </cell>
          <cell r="M23">
            <v>0.75</v>
          </cell>
          <cell r="O23">
            <v>20180228</v>
          </cell>
          <cell r="P23">
            <v>52</v>
          </cell>
          <cell r="Q23">
            <v>42</v>
          </cell>
          <cell r="R23">
            <v>37</v>
          </cell>
          <cell r="S23">
            <v>37</v>
          </cell>
          <cell r="T23">
            <v>0.71153846153846156</v>
          </cell>
          <cell r="U23">
            <v>0.88095238095238093</v>
          </cell>
        </row>
        <row r="24">
          <cell r="A24">
            <v>20180129</v>
          </cell>
          <cell r="B24">
            <v>9</v>
          </cell>
          <cell r="C24">
            <v>8</v>
          </cell>
          <cell r="D24">
            <v>8</v>
          </cell>
          <cell r="E24">
            <v>8</v>
          </cell>
          <cell r="F24">
            <v>0.88888888888888884</v>
          </cell>
          <cell r="G24">
            <v>20180129</v>
          </cell>
          <cell r="H24">
            <v>9</v>
          </cell>
          <cell r="I24">
            <v>8</v>
          </cell>
          <cell r="J24">
            <v>5</v>
          </cell>
          <cell r="K24">
            <v>5</v>
          </cell>
          <cell r="L24">
            <v>0.55555555555555558</v>
          </cell>
          <cell r="M24">
            <v>0.625</v>
          </cell>
          <cell r="O24">
            <v>20180301</v>
          </cell>
          <cell r="P24">
            <v>64</v>
          </cell>
          <cell r="Q24">
            <v>53</v>
          </cell>
          <cell r="R24">
            <v>47</v>
          </cell>
          <cell r="S24">
            <v>45</v>
          </cell>
          <cell r="T24">
            <v>0.734375</v>
          </cell>
          <cell r="U24">
            <v>0.84905660377358494</v>
          </cell>
        </row>
        <row r="25">
          <cell r="A25">
            <v>20180130</v>
          </cell>
          <cell r="B25">
            <v>5</v>
          </cell>
          <cell r="C25">
            <v>5</v>
          </cell>
          <cell r="D25">
            <v>5</v>
          </cell>
          <cell r="E25">
            <v>5</v>
          </cell>
          <cell r="F25">
            <v>1</v>
          </cell>
          <cell r="G25">
            <v>20180130</v>
          </cell>
          <cell r="H25">
            <v>5</v>
          </cell>
          <cell r="I25">
            <v>5</v>
          </cell>
          <cell r="J25">
            <v>4</v>
          </cell>
          <cell r="K25">
            <v>4</v>
          </cell>
          <cell r="L25">
            <v>0.8</v>
          </cell>
          <cell r="M25">
            <v>0.8</v>
          </cell>
          <cell r="O25">
            <v>20180302</v>
          </cell>
          <cell r="P25">
            <v>62</v>
          </cell>
          <cell r="Q25">
            <v>50</v>
          </cell>
          <cell r="R25">
            <v>45</v>
          </cell>
          <cell r="S25">
            <v>44</v>
          </cell>
          <cell r="T25">
            <v>0.72580645161290325</v>
          </cell>
          <cell r="U25">
            <v>0.88</v>
          </cell>
        </row>
        <row r="26">
          <cell r="A26">
            <v>20180131</v>
          </cell>
          <cell r="B26">
            <v>38</v>
          </cell>
          <cell r="C26">
            <v>30</v>
          </cell>
          <cell r="D26">
            <v>8</v>
          </cell>
          <cell r="E26">
            <v>8</v>
          </cell>
          <cell r="F26">
            <v>0.21052631578947367</v>
          </cell>
          <cell r="G26">
            <v>20180131</v>
          </cell>
          <cell r="H26">
            <v>38</v>
          </cell>
          <cell r="I26">
            <v>30</v>
          </cell>
          <cell r="J26">
            <v>26</v>
          </cell>
          <cell r="K26">
            <v>25</v>
          </cell>
          <cell r="L26">
            <v>0.68421052631578949</v>
          </cell>
          <cell r="M26">
            <v>0.83333333333333337</v>
          </cell>
          <cell r="O26">
            <v>20180303</v>
          </cell>
          <cell r="P26">
            <v>56</v>
          </cell>
          <cell r="Q26">
            <v>54</v>
          </cell>
          <cell r="R26">
            <v>45</v>
          </cell>
          <cell r="S26">
            <v>45</v>
          </cell>
          <cell r="T26">
            <v>0.8035714285714286</v>
          </cell>
          <cell r="U26">
            <v>0.83333333333333337</v>
          </cell>
        </row>
        <row r="27">
          <cell r="A27">
            <v>20180201</v>
          </cell>
          <cell r="B27">
            <v>15</v>
          </cell>
          <cell r="C27">
            <v>11</v>
          </cell>
          <cell r="D27">
            <v>8</v>
          </cell>
          <cell r="E27">
            <v>8</v>
          </cell>
          <cell r="F27">
            <v>0.53333333333333333</v>
          </cell>
          <cell r="G27">
            <v>20180201</v>
          </cell>
          <cell r="H27">
            <v>15</v>
          </cell>
          <cell r="I27">
            <v>11</v>
          </cell>
          <cell r="J27">
            <v>9</v>
          </cell>
          <cell r="K27">
            <v>9</v>
          </cell>
          <cell r="L27">
            <v>0.6</v>
          </cell>
          <cell r="M27">
            <v>0.81818181818181823</v>
          </cell>
          <cell r="O27">
            <v>20180304</v>
          </cell>
          <cell r="P27">
            <v>79</v>
          </cell>
          <cell r="Q27">
            <v>55</v>
          </cell>
          <cell r="R27">
            <v>48</v>
          </cell>
          <cell r="S27">
            <v>45</v>
          </cell>
          <cell r="T27">
            <v>0.60759493670886078</v>
          </cell>
          <cell r="U27">
            <v>0.81818181818181823</v>
          </cell>
        </row>
        <row r="28">
          <cell r="A28">
            <v>20180202</v>
          </cell>
          <cell r="B28">
            <v>15</v>
          </cell>
          <cell r="C28">
            <v>15</v>
          </cell>
          <cell r="D28">
            <v>6</v>
          </cell>
          <cell r="E28">
            <v>6</v>
          </cell>
          <cell r="F28">
            <v>0.4</v>
          </cell>
          <cell r="G28">
            <v>20180202</v>
          </cell>
          <cell r="H28">
            <v>15</v>
          </cell>
          <cell r="I28">
            <v>15</v>
          </cell>
          <cell r="J28">
            <v>12</v>
          </cell>
          <cell r="K28">
            <v>12</v>
          </cell>
          <cell r="L28">
            <v>0.8</v>
          </cell>
          <cell r="M28">
            <v>0.8</v>
          </cell>
          <cell r="O28">
            <v>20180305</v>
          </cell>
          <cell r="P28">
            <v>72</v>
          </cell>
          <cell r="Q28">
            <v>60</v>
          </cell>
          <cell r="R28">
            <v>52</v>
          </cell>
          <cell r="S28">
            <v>48</v>
          </cell>
          <cell r="T28">
            <v>0.72222222222222221</v>
          </cell>
          <cell r="U28">
            <v>0.8</v>
          </cell>
        </row>
        <row r="29">
          <cell r="A29">
            <v>20180203</v>
          </cell>
          <cell r="B29">
            <v>15</v>
          </cell>
          <cell r="C29">
            <v>13</v>
          </cell>
          <cell r="D29">
            <v>8</v>
          </cell>
          <cell r="E29">
            <v>8</v>
          </cell>
          <cell r="F29">
            <v>0.53333333333333333</v>
          </cell>
          <cell r="G29">
            <v>20180203</v>
          </cell>
          <cell r="H29">
            <v>15</v>
          </cell>
          <cell r="I29">
            <v>13</v>
          </cell>
          <cell r="J29">
            <v>9</v>
          </cell>
          <cell r="K29">
            <v>9</v>
          </cell>
          <cell r="L29">
            <v>0.6</v>
          </cell>
          <cell r="M29">
            <v>0.69230769230769229</v>
          </cell>
          <cell r="O29">
            <v>20180306</v>
          </cell>
          <cell r="P29">
            <v>145</v>
          </cell>
          <cell r="Q29">
            <v>127</v>
          </cell>
          <cell r="R29">
            <v>123</v>
          </cell>
          <cell r="S29">
            <v>115</v>
          </cell>
          <cell r="T29">
            <v>0.84827586206896555</v>
          </cell>
          <cell r="U29">
            <v>0.90551181102362199</v>
          </cell>
        </row>
        <row r="30">
          <cell r="A30">
            <v>20180204</v>
          </cell>
          <cell r="B30">
            <v>13</v>
          </cell>
          <cell r="C30">
            <v>12</v>
          </cell>
          <cell r="D30">
            <v>7</v>
          </cell>
          <cell r="E30">
            <v>7</v>
          </cell>
          <cell r="F30">
            <v>0.53846153846153844</v>
          </cell>
          <cell r="G30">
            <v>20180204</v>
          </cell>
          <cell r="H30">
            <v>13</v>
          </cell>
          <cell r="I30">
            <v>12</v>
          </cell>
          <cell r="J30">
            <v>6</v>
          </cell>
          <cell r="K30">
            <v>6</v>
          </cell>
          <cell r="L30">
            <v>0.46153846153846156</v>
          </cell>
          <cell r="M30">
            <v>0.5</v>
          </cell>
          <cell r="O30">
            <v>20180307</v>
          </cell>
          <cell r="P30">
            <v>28</v>
          </cell>
          <cell r="Q30">
            <v>26</v>
          </cell>
          <cell r="R30">
            <v>23</v>
          </cell>
          <cell r="S30">
            <v>22</v>
          </cell>
          <cell r="T30">
            <v>0.8214285714285714</v>
          </cell>
          <cell r="U30">
            <v>0.84615384615384615</v>
          </cell>
        </row>
        <row r="31">
          <cell r="A31">
            <v>20180205</v>
          </cell>
          <cell r="B31">
            <v>20</v>
          </cell>
          <cell r="C31">
            <v>15</v>
          </cell>
          <cell r="D31">
            <v>3</v>
          </cell>
          <cell r="E31">
            <v>3</v>
          </cell>
          <cell r="F31">
            <v>0.15</v>
          </cell>
          <cell r="G31">
            <v>20180205</v>
          </cell>
          <cell r="H31">
            <v>20</v>
          </cell>
          <cell r="I31">
            <v>15</v>
          </cell>
          <cell r="J31">
            <v>10</v>
          </cell>
          <cell r="K31">
            <v>10</v>
          </cell>
          <cell r="L31">
            <v>0.5</v>
          </cell>
          <cell r="M31">
            <v>0.66666666666666663</v>
          </cell>
          <cell r="O31">
            <v>20180308</v>
          </cell>
          <cell r="P31">
            <v>73</v>
          </cell>
          <cell r="Q31">
            <v>71</v>
          </cell>
          <cell r="R31">
            <v>63</v>
          </cell>
          <cell r="S31">
            <v>63</v>
          </cell>
          <cell r="T31">
            <v>0.86301369863013699</v>
          </cell>
          <cell r="U31">
            <v>0.88732394366197187</v>
          </cell>
        </row>
        <row r="32">
          <cell r="A32">
            <v>20180206</v>
          </cell>
          <cell r="B32">
            <v>11</v>
          </cell>
          <cell r="C32">
            <v>11</v>
          </cell>
          <cell r="D32">
            <v>10</v>
          </cell>
          <cell r="E32">
            <v>10</v>
          </cell>
          <cell r="F32">
            <v>0.90909090909090906</v>
          </cell>
          <cell r="G32">
            <v>20180206</v>
          </cell>
          <cell r="H32">
            <v>11</v>
          </cell>
          <cell r="I32">
            <v>11</v>
          </cell>
          <cell r="J32">
            <v>8</v>
          </cell>
          <cell r="K32">
            <v>8</v>
          </cell>
          <cell r="L32">
            <v>0.72727272727272729</v>
          </cell>
          <cell r="M32">
            <v>0.72727272727272729</v>
          </cell>
          <cell r="O32">
            <v>20180309</v>
          </cell>
          <cell r="P32">
            <v>23</v>
          </cell>
          <cell r="Q32">
            <v>23</v>
          </cell>
          <cell r="R32">
            <v>18</v>
          </cell>
          <cell r="S32">
            <v>18</v>
          </cell>
          <cell r="T32">
            <v>0.78260869565217395</v>
          </cell>
          <cell r="U32">
            <v>0.78260869565217395</v>
          </cell>
        </row>
        <row r="33">
          <cell r="A33">
            <v>20180207</v>
          </cell>
          <cell r="B33">
            <v>8</v>
          </cell>
          <cell r="C33">
            <v>8</v>
          </cell>
          <cell r="D33">
            <v>5</v>
          </cell>
          <cell r="E33">
            <v>5</v>
          </cell>
          <cell r="F33">
            <v>0.625</v>
          </cell>
          <cell r="G33">
            <v>20180207</v>
          </cell>
          <cell r="H33">
            <v>8</v>
          </cell>
          <cell r="I33">
            <v>8</v>
          </cell>
          <cell r="J33">
            <v>7</v>
          </cell>
          <cell r="K33">
            <v>7</v>
          </cell>
          <cell r="L33">
            <v>0.875</v>
          </cell>
          <cell r="M33">
            <v>0.875</v>
          </cell>
          <cell r="O33" t="str">
            <v>平均</v>
          </cell>
          <cell r="T33">
            <v>0.72996885695612435</v>
          </cell>
          <cell r="U33">
            <v>0.78946305401577632</v>
          </cell>
        </row>
        <row r="34">
          <cell r="A34">
            <v>20180208</v>
          </cell>
          <cell r="B34">
            <v>22</v>
          </cell>
          <cell r="C34">
            <v>22</v>
          </cell>
          <cell r="D34">
            <v>4</v>
          </cell>
          <cell r="E34">
            <v>4</v>
          </cell>
          <cell r="F34">
            <v>0.18181818181818182</v>
          </cell>
          <cell r="G34">
            <v>20180208</v>
          </cell>
          <cell r="H34">
            <v>22</v>
          </cell>
          <cell r="I34">
            <v>22</v>
          </cell>
          <cell r="J34">
            <v>18</v>
          </cell>
          <cell r="K34">
            <v>18</v>
          </cell>
          <cell r="L34">
            <v>0.81818181818181823</v>
          </cell>
          <cell r="M34">
            <v>0.81818181818181823</v>
          </cell>
        </row>
        <row r="35">
          <cell r="A35">
            <v>20180209</v>
          </cell>
          <cell r="B35">
            <v>21</v>
          </cell>
          <cell r="C35">
            <v>21</v>
          </cell>
          <cell r="D35">
            <v>5</v>
          </cell>
          <cell r="E35">
            <v>5</v>
          </cell>
          <cell r="F35">
            <v>0.23809523809523808</v>
          </cell>
          <cell r="G35">
            <v>20180209</v>
          </cell>
          <cell r="H35">
            <v>21</v>
          </cell>
          <cell r="I35">
            <v>21</v>
          </cell>
          <cell r="J35">
            <v>15</v>
          </cell>
          <cell r="K35">
            <v>15</v>
          </cell>
          <cell r="L35">
            <v>0.7142857142857143</v>
          </cell>
          <cell r="M35">
            <v>0.7142857142857143</v>
          </cell>
        </row>
        <row r="36">
          <cell r="A36" t="str">
            <v>平均</v>
          </cell>
          <cell r="F36">
            <v>0.63375597786520321</v>
          </cell>
          <cell r="G36" t="str">
            <v>平均</v>
          </cell>
          <cell r="L36">
            <v>0.65096499727394375</v>
          </cell>
          <cell r="M36">
            <v>0.7217465640666223</v>
          </cell>
        </row>
        <row r="53">
          <cell r="R53" t="str">
            <v>日期</v>
          </cell>
          <cell r="S53" t="str">
            <v>PV</v>
          </cell>
          <cell r="T53" t="str">
            <v>UV</v>
          </cell>
          <cell r="U53" t="str">
            <v>101_PV</v>
          </cell>
          <cell r="V53" t="str">
            <v>101_UV</v>
          </cell>
          <cell r="W53" t="str">
            <v>3_PV</v>
          </cell>
          <cell r="X53" t="str">
            <v>3_UV</v>
          </cell>
          <cell r="Y53" t="str">
            <v>5_PV</v>
          </cell>
          <cell r="Z53" t="str">
            <v>5_UV</v>
          </cell>
          <cell r="AA53" t="str">
            <v>102_PV</v>
          </cell>
          <cell r="AB53" t="str">
            <v>102_UV</v>
          </cell>
          <cell r="AC53" t="str">
            <v>100_PV</v>
          </cell>
        </row>
        <row r="54">
          <cell r="R54">
            <v>20180209</v>
          </cell>
          <cell r="S54">
            <v>42</v>
          </cell>
          <cell r="T54">
            <v>21</v>
          </cell>
          <cell r="U54">
            <v>21</v>
          </cell>
          <cell r="V54">
            <v>18</v>
          </cell>
          <cell r="W54">
            <v>21</v>
          </cell>
          <cell r="X54">
            <v>21</v>
          </cell>
        </row>
        <row r="55">
          <cell r="R55">
            <v>20180210</v>
          </cell>
          <cell r="S55">
            <v>29</v>
          </cell>
          <cell r="T55">
            <v>14</v>
          </cell>
          <cell r="U55">
            <v>12</v>
          </cell>
          <cell r="V55">
            <v>12</v>
          </cell>
          <cell r="W55">
            <v>14</v>
          </cell>
          <cell r="X55">
            <v>14</v>
          </cell>
          <cell r="Y55">
            <v>1</v>
          </cell>
          <cell r="Z55">
            <v>1</v>
          </cell>
          <cell r="AA55">
            <v>2</v>
          </cell>
          <cell r="AB55">
            <v>2</v>
          </cell>
        </row>
        <row r="56">
          <cell r="R56">
            <v>20180211</v>
          </cell>
          <cell r="S56">
            <v>48</v>
          </cell>
          <cell r="T56">
            <v>17</v>
          </cell>
          <cell r="U56">
            <v>21</v>
          </cell>
          <cell r="V56">
            <v>16</v>
          </cell>
          <cell r="W56">
            <v>21</v>
          </cell>
          <cell r="X56">
            <v>17</v>
          </cell>
          <cell r="Y56">
            <v>3</v>
          </cell>
          <cell r="Z56">
            <v>2</v>
          </cell>
          <cell r="AA56">
            <v>2</v>
          </cell>
          <cell r="AB56">
            <v>2</v>
          </cell>
          <cell r="AC56">
            <v>1</v>
          </cell>
        </row>
        <row r="57">
          <cell r="R57">
            <v>20180212</v>
          </cell>
          <cell r="S57">
            <v>53</v>
          </cell>
          <cell r="T57">
            <v>25</v>
          </cell>
          <cell r="U57">
            <v>26</v>
          </cell>
          <cell r="V57">
            <v>25</v>
          </cell>
          <cell r="W57">
            <v>25</v>
          </cell>
          <cell r="X57">
            <v>25</v>
          </cell>
          <cell r="Y57">
            <v>2</v>
          </cell>
          <cell r="Z57">
            <v>2</v>
          </cell>
        </row>
        <row r="58">
          <cell r="R58">
            <v>20180213</v>
          </cell>
          <cell r="S58">
            <v>46</v>
          </cell>
          <cell r="T58">
            <v>21</v>
          </cell>
          <cell r="U58">
            <v>20</v>
          </cell>
          <cell r="V58">
            <v>19</v>
          </cell>
          <cell r="W58">
            <v>24</v>
          </cell>
          <cell r="X58">
            <v>21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</row>
        <row r="59">
          <cell r="R59">
            <v>20180214</v>
          </cell>
          <cell r="S59">
            <v>54</v>
          </cell>
          <cell r="T59">
            <v>23</v>
          </cell>
          <cell r="U59">
            <v>25</v>
          </cell>
          <cell r="V59">
            <v>23</v>
          </cell>
          <cell r="W59">
            <v>25</v>
          </cell>
          <cell r="X59">
            <v>23</v>
          </cell>
          <cell r="Y59">
            <v>1</v>
          </cell>
          <cell r="Z59">
            <v>1</v>
          </cell>
          <cell r="AA59">
            <v>3</v>
          </cell>
          <cell r="AB59">
            <v>3</v>
          </cell>
        </row>
        <row r="60">
          <cell r="R60">
            <v>20180215</v>
          </cell>
          <cell r="S60">
            <v>35</v>
          </cell>
          <cell r="T60">
            <v>15</v>
          </cell>
          <cell r="U60">
            <v>17</v>
          </cell>
          <cell r="V60">
            <v>13</v>
          </cell>
          <cell r="W60">
            <v>16</v>
          </cell>
          <cell r="X60">
            <v>15</v>
          </cell>
          <cell r="Y60">
            <v>1</v>
          </cell>
          <cell r="Z60">
            <v>1</v>
          </cell>
          <cell r="AC60">
            <v>1</v>
          </cell>
        </row>
        <row r="61">
          <cell r="R61">
            <v>20180216</v>
          </cell>
          <cell r="S61">
            <v>31</v>
          </cell>
          <cell r="T61">
            <v>13</v>
          </cell>
          <cell r="U61">
            <v>17</v>
          </cell>
          <cell r="V61">
            <v>12</v>
          </cell>
          <cell r="W61">
            <v>13</v>
          </cell>
          <cell r="X61">
            <v>13</v>
          </cell>
          <cell r="AA61">
            <v>1</v>
          </cell>
          <cell r="AB61">
            <v>1</v>
          </cell>
        </row>
        <row r="62">
          <cell r="R62">
            <v>20180217</v>
          </cell>
          <cell r="S62">
            <v>29</v>
          </cell>
          <cell r="T62">
            <v>13</v>
          </cell>
          <cell r="U62">
            <v>13</v>
          </cell>
          <cell r="V62">
            <v>13</v>
          </cell>
          <cell r="W62">
            <v>13</v>
          </cell>
          <cell r="X62">
            <v>13</v>
          </cell>
          <cell r="AA62">
            <v>3</v>
          </cell>
          <cell r="AB62">
            <v>3</v>
          </cell>
        </row>
        <row r="63">
          <cell r="R63">
            <v>20180218</v>
          </cell>
          <cell r="S63">
            <v>50</v>
          </cell>
          <cell r="T63">
            <v>24</v>
          </cell>
          <cell r="U63">
            <v>23</v>
          </cell>
          <cell r="V63">
            <v>21</v>
          </cell>
          <cell r="W63">
            <v>24</v>
          </cell>
          <cell r="X63">
            <v>24</v>
          </cell>
          <cell r="Y63">
            <v>2</v>
          </cell>
          <cell r="Z63">
            <v>2</v>
          </cell>
          <cell r="AA63">
            <v>1</v>
          </cell>
          <cell r="AB63">
            <v>1</v>
          </cell>
        </row>
        <row r="64">
          <cell r="R64">
            <v>20180219</v>
          </cell>
          <cell r="S64">
            <v>41</v>
          </cell>
          <cell r="T64">
            <v>16</v>
          </cell>
          <cell r="U64">
            <v>17</v>
          </cell>
          <cell r="V64">
            <v>16</v>
          </cell>
          <cell r="W64">
            <v>18</v>
          </cell>
          <cell r="X64">
            <v>16</v>
          </cell>
          <cell r="AA64">
            <v>6</v>
          </cell>
          <cell r="AB64">
            <v>5</v>
          </cell>
        </row>
        <row r="65">
          <cell r="R65">
            <v>20180220</v>
          </cell>
          <cell r="S65">
            <v>33</v>
          </cell>
          <cell r="T65">
            <v>14</v>
          </cell>
          <cell r="U65">
            <v>15</v>
          </cell>
          <cell r="V65">
            <v>13</v>
          </cell>
          <cell r="W65">
            <v>14</v>
          </cell>
          <cell r="X65">
            <v>14</v>
          </cell>
          <cell r="Y65">
            <v>3</v>
          </cell>
          <cell r="Z65">
            <v>3</v>
          </cell>
          <cell r="AC65">
            <v>1</v>
          </cell>
        </row>
        <row r="66">
          <cell r="R66">
            <v>20180221</v>
          </cell>
          <cell r="S66">
            <v>43</v>
          </cell>
          <cell r="T66">
            <v>18</v>
          </cell>
          <cell r="U66">
            <v>20</v>
          </cell>
          <cell r="V66">
            <v>17</v>
          </cell>
          <cell r="W66">
            <v>18</v>
          </cell>
          <cell r="X66">
            <v>18</v>
          </cell>
          <cell r="Y66">
            <v>3</v>
          </cell>
          <cell r="Z66">
            <v>2</v>
          </cell>
          <cell r="AA66">
            <v>1</v>
          </cell>
          <cell r="AB66">
            <v>1</v>
          </cell>
          <cell r="AC66">
            <v>1</v>
          </cell>
        </row>
        <row r="67">
          <cell r="R67">
            <v>20180222</v>
          </cell>
          <cell r="S67">
            <v>73</v>
          </cell>
          <cell r="T67">
            <v>35</v>
          </cell>
          <cell r="U67">
            <v>36</v>
          </cell>
          <cell r="V67">
            <v>33</v>
          </cell>
          <cell r="W67">
            <v>35</v>
          </cell>
          <cell r="X67">
            <v>35</v>
          </cell>
          <cell r="Y67">
            <v>1</v>
          </cell>
          <cell r="Z67">
            <v>1</v>
          </cell>
          <cell r="AA67">
            <v>1</v>
          </cell>
          <cell r="AB67">
            <v>1</v>
          </cell>
        </row>
        <row r="68">
          <cell r="R68">
            <v>20180223</v>
          </cell>
          <cell r="S68">
            <v>81</v>
          </cell>
          <cell r="T68">
            <v>29</v>
          </cell>
          <cell r="U68">
            <v>37</v>
          </cell>
          <cell r="V68">
            <v>25</v>
          </cell>
          <cell r="W68">
            <v>35</v>
          </cell>
          <cell r="X68">
            <v>29</v>
          </cell>
          <cell r="Y68">
            <v>5</v>
          </cell>
          <cell r="Z68">
            <v>3</v>
          </cell>
          <cell r="AA68">
            <v>3</v>
          </cell>
          <cell r="AB68">
            <v>3</v>
          </cell>
          <cell r="AC68">
            <v>1</v>
          </cell>
        </row>
        <row r="69">
          <cell r="R69">
            <v>20180224</v>
          </cell>
          <cell r="S69">
            <v>66</v>
          </cell>
          <cell r="T69">
            <v>30</v>
          </cell>
          <cell r="U69">
            <v>32</v>
          </cell>
          <cell r="V69">
            <v>27</v>
          </cell>
          <cell r="W69">
            <v>32</v>
          </cell>
          <cell r="X69">
            <v>30</v>
          </cell>
          <cell r="Y69">
            <v>2</v>
          </cell>
          <cell r="Z69">
            <v>2</v>
          </cell>
        </row>
        <row r="70">
          <cell r="R70">
            <v>20180225</v>
          </cell>
          <cell r="S70">
            <v>84</v>
          </cell>
          <cell r="T70">
            <v>32</v>
          </cell>
          <cell r="U70">
            <v>42</v>
          </cell>
          <cell r="V70">
            <v>31</v>
          </cell>
          <cell r="W70">
            <v>37</v>
          </cell>
          <cell r="X70">
            <v>32</v>
          </cell>
          <cell r="Y70">
            <v>3</v>
          </cell>
          <cell r="Z70">
            <v>3</v>
          </cell>
          <cell r="AA70">
            <v>1</v>
          </cell>
          <cell r="AB70">
            <v>1</v>
          </cell>
          <cell r="AC70">
            <v>1</v>
          </cell>
        </row>
        <row r="71">
          <cell r="R71">
            <v>20180226</v>
          </cell>
          <cell r="S71">
            <v>133</v>
          </cell>
          <cell r="T71">
            <v>45</v>
          </cell>
          <cell r="U71">
            <v>58</v>
          </cell>
          <cell r="V71">
            <v>40</v>
          </cell>
          <cell r="W71">
            <v>51</v>
          </cell>
          <cell r="X71">
            <v>45</v>
          </cell>
          <cell r="Y71">
            <v>18</v>
          </cell>
          <cell r="Z71">
            <v>10</v>
          </cell>
          <cell r="AA71">
            <v>3</v>
          </cell>
          <cell r="AB71">
            <v>3</v>
          </cell>
          <cell r="AC71">
            <v>3</v>
          </cell>
        </row>
        <row r="72">
          <cell r="R72">
            <v>20180227</v>
          </cell>
          <cell r="S72">
            <v>146</v>
          </cell>
          <cell r="T72">
            <v>46</v>
          </cell>
          <cell r="U72">
            <v>60</v>
          </cell>
          <cell r="V72">
            <v>42</v>
          </cell>
          <cell r="W72">
            <v>55</v>
          </cell>
          <cell r="X72">
            <v>46</v>
          </cell>
          <cell r="Y72">
            <v>20</v>
          </cell>
          <cell r="Z72">
            <v>12</v>
          </cell>
          <cell r="AA72">
            <v>11</v>
          </cell>
          <cell r="AB72">
            <v>7</v>
          </cell>
        </row>
        <row r="73">
          <cell r="R73">
            <v>20180228</v>
          </cell>
          <cell r="S73">
            <v>121</v>
          </cell>
          <cell r="T73">
            <v>42</v>
          </cell>
          <cell r="U73">
            <v>58</v>
          </cell>
          <cell r="V73">
            <v>42</v>
          </cell>
          <cell r="W73">
            <v>52</v>
          </cell>
          <cell r="X73">
            <v>42</v>
          </cell>
          <cell r="Y73">
            <v>4</v>
          </cell>
          <cell r="Z73">
            <v>4</v>
          </cell>
          <cell r="AA73">
            <v>4</v>
          </cell>
          <cell r="AB73">
            <v>4</v>
          </cell>
          <cell r="AC73">
            <v>3</v>
          </cell>
        </row>
        <row r="74">
          <cell r="R74">
            <v>20180301</v>
          </cell>
          <cell r="S74">
            <v>144</v>
          </cell>
          <cell r="T74">
            <v>53</v>
          </cell>
          <cell r="U74">
            <v>65</v>
          </cell>
          <cell r="V74">
            <v>50</v>
          </cell>
          <cell r="W74">
            <v>64</v>
          </cell>
          <cell r="X74">
            <v>53</v>
          </cell>
          <cell r="Y74">
            <v>10</v>
          </cell>
          <cell r="Z74">
            <v>7</v>
          </cell>
          <cell r="AA74">
            <v>3</v>
          </cell>
          <cell r="AB74">
            <v>3</v>
          </cell>
          <cell r="AC74">
            <v>2</v>
          </cell>
        </row>
        <row r="75">
          <cell r="R75">
            <v>20180302</v>
          </cell>
          <cell r="S75">
            <v>134</v>
          </cell>
          <cell r="T75">
            <v>50</v>
          </cell>
          <cell r="U75">
            <v>64</v>
          </cell>
          <cell r="V75">
            <v>49</v>
          </cell>
          <cell r="W75">
            <v>62</v>
          </cell>
          <cell r="X75">
            <v>50</v>
          </cell>
          <cell r="Y75">
            <v>6</v>
          </cell>
          <cell r="Z75">
            <v>5</v>
          </cell>
          <cell r="AA75">
            <v>1</v>
          </cell>
          <cell r="AB75">
            <v>1</v>
          </cell>
          <cell r="AC75">
            <v>1</v>
          </cell>
        </row>
        <row r="76">
          <cell r="R76">
            <v>20180303</v>
          </cell>
          <cell r="S76">
            <v>126</v>
          </cell>
          <cell r="T76">
            <v>54</v>
          </cell>
          <cell r="U76">
            <v>61</v>
          </cell>
          <cell r="V76">
            <v>53</v>
          </cell>
          <cell r="W76">
            <v>56</v>
          </cell>
          <cell r="X76">
            <v>54</v>
          </cell>
          <cell r="Y76">
            <v>4</v>
          </cell>
          <cell r="Z76">
            <v>4</v>
          </cell>
          <cell r="AA76">
            <v>4</v>
          </cell>
          <cell r="AB76">
            <v>4</v>
          </cell>
          <cell r="AC76">
            <v>1</v>
          </cell>
        </row>
        <row r="77">
          <cell r="R77">
            <v>20180304</v>
          </cell>
          <cell r="S77">
            <v>203</v>
          </cell>
          <cell r="T77">
            <v>55</v>
          </cell>
          <cell r="U77">
            <v>94</v>
          </cell>
          <cell r="V77">
            <v>53</v>
          </cell>
          <cell r="W77">
            <v>79</v>
          </cell>
          <cell r="X77">
            <v>55</v>
          </cell>
          <cell r="Y77">
            <v>23</v>
          </cell>
          <cell r="Z77">
            <v>13</v>
          </cell>
          <cell r="AA77">
            <v>5</v>
          </cell>
          <cell r="AB77">
            <v>4</v>
          </cell>
          <cell r="AC77">
            <v>2</v>
          </cell>
        </row>
        <row r="78">
          <cell r="R78">
            <v>20180305</v>
          </cell>
          <cell r="S78">
            <v>163</v>
          </cell>
          <cell r="T78">
            <v>60</v>
          </cell>
          <cell r="U78">
            <v>71</v>
          </cell>
          <cell r="V78">
            <v>56</v>
          </cell>
          <cell r="W78">
            <v>72</v>
          </cell>
          <cell r="X78">
            <v>60</v>
          </cell>
          <cell r="Y78">
            <v>11</v>
          </cell>
          <cell r="Z78">
            <v>5</v>
          </cell>
          <cell r="AA78">
            <v>9</v>
          </cell>
          <cell r="AB78">
            <v>7</v>
          </cell>
        </row>
        <row r="79">
          <cell r="R79">
            <v>20180306</v>
          </cell>
          <cell r="S79">
            <v>322</v>
          </cell>
          <cell r="T79">
            <v>127</v>
          </cell>
          <cell r="U79">
            <v>158</v>
          </cell>
          <cell r="V79">
            <v>122</v>
          </cell>
          <cell r="W79">
            <v>145</v>
          </cell>
          <cell r="X79">
            <v>127</v>
          </cell>
          <cell r="Y79">
            <v>15</v>
          </cell>
          <cell r="Z79">
            <v>8</v>
          </cell>
          <cell r="AA79">
            <v>3</v>
          </cell>
          <cell r="AB79">
            <v>3</v>
          </cell>
          <cell r="AC79">
            <v>1</v>
          </cell>
        </row>
      </sheetData>
      <sheetData sheetId="2">
        <row r="1">
          <cell r="B1" t="str">
            <v>IOS App5.1.0</v>
          </cell>
          <cell r="H1" t="str">
            <v>APP5.0.0</v>
          </cell>
        </row>
        <row r="2">
          <cell r="B2" t="str">
            <v>进入注册页</v>
          </cell>
          <cell r="D2" t="str">
            <v>从注册确认页到注册成功页</v>
          </cell>
          <cell r="I2" t="str">
            <v>打开注册页</v>
          </cell>
          <cell r="K2" t="str">
            <v>从注册进入成功页</v>
          </cell>
        </row>
        <row r="3">
          <cell r="A3" t="str">
            <v>日期</v>
          </cell>
          <cell r="B3" t="str">
            <v>3_PV</v>
          </cell>
          <cell r="C3" t="str">
            <v>3_UV</v>
          </cell>
          <cell r="D3" t="str">
            <v>3_PV</v>
          </cell>
          <cell r="E3" t="str">
            <v>3_UV</v>
          </cell>
          <cell r="H3" t="str">
            <v>日期</v>
          </cell>
          <cell r="I3" t="str">
            <v>3_PV</v>
          </cell>
          <cell r="J3" t="str">
            <v>3_UV</v>
          </cell>
          <cell r="K3" t="str">
            <v>3_PV</v>
          </cell>
          <cell r="L3" t="str">
            <v>3_UV</v>
          </cell>
        </row>
        <row r="4">
          <cell r="A4">
            <v>20180109</v>
          </cell>
          <cell r="B4">
            <v>77</v>
          </cell>
          <cell r="C4">
            <v>71</v>
          </cell>
          <cell r="D4">
            <v>61</v>
          </cell>
          <cell r="E4">
            <v>61</v>
          </cell>
          <cell r="F4">
            <v>0.79220779220779225</v>
          </cell>
          <cell r="G4">
            <v>0.85915492957746475</v>
          </cell>
          <cell r="H4">
            <v>20171201</v>
          </cell>
          <cell r="I4">
            <v>57</v>
          </cell>
          <cell r="J4">
            <v>49</v>
          </cell>
          <cell r="K4">
            <v>10</v>
          </cell>
          <cell r="L4">
            <v>10</v>
          </cell>
          <cell r="M4">
            <v>0.17543859649122806</v>
          </cell>
          <cell r="N4">
            <v>0.20408163265306123</v>
          </cell>
        </row>
        <row r="5">
          <cell r="A5">
            <v>20180110</v>
          </cell>
          <cell r="B5">
            <v>364</v>
          </cell>
          <cell r="C5">
            <v>79</v>
          </cell>
          <cell r="D5">
            <v>348</v>
          </cell>
          <cell r="E5">
            <v>66</v>
          </cell>
          <cell r="F5">
            <v>0.95604395604395609</v>
          </cell>
          <cell r="G5">
            <v>0.83544303797468356</v>
          </cell>
          <cell r="H5">
            <v>20171202</v>
          </cell>
          <cell r="I5">
            <v>491</v>
          </cell>
          <cell r="J5">
            <v>37</v>
          </cell>
          <cell r="K5">
            <v>11</v>
          </cell>
          <cell r="L5">
            <v>11</v>
          </cell>
          <cell r="M5">
            <v>2.2403258655804479E-2</v>
          </cell>
          <cell r="N5">
            <v>0.29729729729729731</v>
          </cell>
        </row>
        <row r="6">
          <cell r="A6">
            <v>20180111</v>
          </cell>
          <cell r="B6">
            <v>64</v>
          </cell>
          <cell r="C6">
            <v>57</v>
          </cell>
          <cell r="D6">
            <v>47</v>
          </cell>
          <cell r="E6">
            <v>47</v>
          </cell>
          <cell r="F6">
            <v>0.734375</v>
          </cell>
          <cell r="G6">
            <v>0.82456140350877194</v>
          </cell>
          <cell r="H6">
            <v>20171203</v>
          </cell>
          <cell r="I6">
            <v>39</v>
          </cell>
          <cell r="J6">
            <v>33</v>
          </cell>
          <cell r="K6">
            <v>7</v>
          </cell>
          <cell r="L6">
            <v>7</v>
          </cell>
          <cell r="M6">
            <v>0.17948717948717949</v>
          </cell>
          <cell r="N6">
            <v>0.21212121212121213</v>
          </cell>
        </row>
        <row r="7">
          <cell r="A7">
            <v>20180112</v>
          </cell>
          <cell r="B7">
            <v>61</v>
          </cell>
          <cell r="C7">
            <v>22</v>
          </cell>
          <cell r="D7">
            <v>51</v>
          </cell>
          <cell r="E7">
            <v>18</v>
          </cell>
          <cell r="F7">
            <v>0.83606557377049184</v>
          </cell>
          <cell r="G7">
            <v>0.81818181818181823</v>
          </cell>
          <cell r="H7">
            <v>20171204</v>
          </cell>
          <cell r="I7">
            <v>344</v>
          </cell>
          <cell r="J7">
            <v>298</v>
          </cell>
          <cell r="K7">
            <v>163</v>
          </cell>
          <cell r="L7">
            <v>163</v>
          </cell>
          <cell r="M7">
            <v>0.47383720930232559</v>
          </cell>
          <cell r="N7">
            <v>0.54697986577181212</v>
          </cell>
        </row>
        <row r="8">
          <cell r="A8">
            <v>20180113</v>
          </cell>
          <cell r="B8">
            <v>463</v>
          </cell>
          <cell r="C8">
            <v>13</v>
          </cell>
          <cell r="D8">
            <v>7</v>
          </cell>
          <cell r="E8">
            <v>7</v>
          </cell>
          <cell r="F8">
            <v>1.511879049676026E-2</v>
          </cell>
          <cell r="G8">
            <v>0.53846153846153844</v>
          </cell>
          <cell r="H8">
            <v>20171205</v>
          </cell>
          <cell r="I8">
            <v>334</v>
          </cell>
          <cell r="J8">
            <v>227</v>
          </cell>
          <cell r="K8">
            <v>135</v>
          </cell>
          <cell r="L8">
            <v>135</v>
          </cell>
          <cell r="M8">
            <v>0.40419161676646709</v>
          </cell>
          <cell r="N8">
            <v>0.59471365638766516</v>
          </cell>
        </row>
        <row r="9">
          <cell r="A9">
            <v>20180114</v>
          </cell>
          <cell r="B9">
            <v>29</v>
          </cell>
          <cell r="C9">
            <v>10</v>
          </cell>
          <cell r="D9">
            <v>6</v>
          </cell>
          <cell r="E9">
            <v>6</v>
          </cell>
          <cell r="H9">
            <v>20171206</v>
          </cell>
          <cell r="I9">
            <v>1516</v>
          </cell>
          <cell r="J9">
            <v>182</v>
          </cell>
          <cell r="K9">
            <v>122</v>
          </cell>
          <cell r="L9">
            <v>122</v>
          </cell>
          <cell r="M9">
            <v>8.0474934036939311E-2</v>
          </cell>
          <cell r="N9">
            <v>0.67032967032967028</v>
          </cell>
        </row>
        <row r="10">
          <cell r="A10">
            <v>20180115</v>
          </cell>
          <cell r="B10">
            <v>47</v>
          </cell>
          <cell r="C10">
            <v>22</v>
          </cell>
          <cell r="D10">
            <v>41</v>
          </cell>
          <cell r="E10">
            <v>19</v>
          </cell>
          <cell r="F10">
            <v>0.87234042553191493</v>
          </cell>
          <cell r="G10">
            <v>0.86363636363636365</v>
          </cell>
          <cell r="H10">
            <v>20171207</v>
          </cell>
          <cell r="I10">
            <v>845</v>
          </cell>
          <cell r="J10">
            <v>139</v>
          </cell>
          <cell r="K10">
            <v>68</v>
          </cell>
          <cell r="L10">
            <v>68</v>
          </cell>
          <cell r="M10">
            <v>8.0473372781065089E-2</v>
          </cell>
          <cell r="N10">
            <v>0.48920863309352519</v>
          </cell>
        </row>
        <row r="11">
          <cell r="A11">
            <v>20180116</v>
          </cell>
          <cell r="B11">
            <v>233</v>
          </cell>
          <cell r="C11">
            <v>32</v>
          </cell>
          <cell r="D11">
            <v>223</v>
          </cell>
          <cell r="E11">
            <v>23</v>
          </cell>
          <cell r="F11">
            <v>0.9570815450643777</v>
          </cell>
          <cell r="G11">
            <v>0.71875</v>
          </cell>
          <cell r="H11">
            <v>20171208</v>
          </cell>
          <cell r="I11">
            <v>372</v>
          </cell>
          <cell r="J11">
            <v>32</v>
          </cell>
          <cell r="K11">
            <v>8</v>
          </cell>
          <cell r="L11">
            <v>8</v>
          </cell>
          <cell r="M11">
            <v>2.1505376344086023E-2</v>
          </cell>
          <cell r="N11">
            <v>0.25</v>
          </cell>
        </row>
        <row r="12">
          <cell r="A12">
            <v>20180117</v>
          </cell>
          <cell r="B12">
            <v>16</v>
          </cell>
          <cell r="C12">
            <v>15</v>
          </cell>
          <cell r="D12">
            <v>12</v>
          </cell>
          <cell r="E12">
            <v>12</v>
          </cell>
          <cell r="F12">
            <v>0.75</v>
          </cell>
          <cell r="G12">
            <v>0.8</v>
          </cell>
          <cell r="H12">
            <v>20171209</v>
          </cell>
          <cell r="I12">
            <v>931</v>
          </cell>
          <cell r="J12">
            <v>53</v>
          </cell>
          <cell r="K12">
            <v>6</v>
          </cell>
          <cell r="L12">
            <v>6</v>
          </cell>
          <cell r="M12">
            <v>6.44468313641246E-3</v>
          </cell>
          <cell r="N12">
            <v>0.11320754716981132</v>
          </cell>
        </row>
        <row r="13">
          <cell r="A13">
            <v>20180118</v>
          </cell>
          <cell r="B13">
            <v>26</v>
          </cell>
          <cell r="C13">
            <v>26</v>
          </cell>
          <cell r="D13">
            <v>19</v>
          </cell>
          <cell r="E13">
            <v>19</v>
          </cell>
          <cell r="F13">
            <v>0.73076923076923073</v>
          </cell>
          <cell r="G13">
            <v>0.73076923076923073</v>
          </cell>
          <cell r="H13">
            <v>20171210</v>
          </cell>
          <cell r="I13">
            <v>3603</v>
          </cell>
          <cell r="J13">
            <v>199</v>
          </cell>
          <cell r="K13">
            <v>64</v>
          </cell>
          <cell r="L13">
            <v>64</v>
          </cell>
          <cell r="M13">
            <v>1.7762975298362477E-2</v>
          </cell>
          <cell r="N13">
            <v>0.32160804020100503</v>
          </cell>
        </row>
        <row r="14">
          <cell r="A14">
            <v>20180119</v>
          </cell>
          <cell r="B14">
            <v>33</v>
          </cell>
          <cell r="C14">
            <v>30</v>
          </cell>
          <cell r="D14">
            <v>21</v>
          </cell>
          <cell r="E14">
            <v>21</v>
          </cell>
          <cell r="F14">
            <v>0.63636363636363635</v>
          </cell>
          <cell r="G14">
            <v>0.7</v>
          </cell>
          <cell r="H14">
            <v>20171211</v>
          </cell>
          <cell r="I14">
            <v>128</v>
          </cell>
          <cell r="J14">
            <v>108</v>
          </cell>
          <cell r="K14">
            <v>43</v>
          </cell>
          <cell r="L14">
            <v>43</v>
          </cell>
          <cell r="M14">
            <v>0.3359375</v>
          </cell>
          <cell r="N14">
            <v>0.39814814814814814</v>
          </cell>
        </row>
        <row r="15">
          <cell r="A15">
            <v>20180120</v>
          </cell>
          <cell r="B15">
            <v>16</v>
          </cell>
          <cell r="C15">
            <v>14</v>
          </cell>
          <cell r="D15">
            <v>9</v>
          </cell>
          <cell r="E15">
            <v>9</v>
          </cell>
          <cell r="F15">
            <v>0.5625</v>
          </cell>
          <cell r="G15">
            <v>0.6428571428571429</v>
          </cell>
          <cell r="H15">
            <v>20171212</v>
          </cell>
          <cell r="I15">
            <v>3330</v>
          </cell>
          <cell r="J15">
            <v>594</v>
          </cell>
          <cell r="K15">
            <v>54</v>
          </cell>
          <cell r="L15">
            <v>54</v>
          </cell>
          <cell r="M15">
            <v>1.6216216216216217E-2</v>
          </cell>
          <cell r="N15">
            <v>9.0909090909090912E-2</v>
          </cell>
        </row>
        <row r="16">
          <cell r="A16">
            <v>20180121</v>
          </cell>
          <cell r="B16">
            <v>34</v>
          </cell>
          <cell r="C16">
            <v>28</v>
          </cell>
          <cell r="D16">
            <v>23</v>
          </cell>
          <cell r="E16">
            <v>23</v>
          </cell>
          <cell r="F16">
            <v>0.67647058823529416</v>
          </cell>
          <cell r="G16">
            <v>0.8214285714285714</v>
          </cell>
          <cell r="H16">
            <v>20171213</v>
          </cell>
          <cell r="I16">
            <v>2639</v>
          </cell>
          <cell r="J16">
            <v>379</v>
          </cell>
          <cell r="K16">
            <v>54</v>
          </cell>
          <cell r="L16">
            <v>54</v>
          </cell>
          <cell r="M16">
            <v>2.0462296324365289E-2</v>
          </cell>
          <cell r="N16">
            <v>0.14248021108179421</v>
          </cell>
        </row>
        <row r="17">
          <cell r="A17">
            <v>20180122</v>
          </cell>
          <cell r="B17">
            <v>94</v>
          </cell>
          <cell r="C17">
            <v>17</v>
          </cell>
          <cell r="D17">
            <v>11</v>
          </cell>
          <cell r="E17">
            <v>11</v>
          </cell>
          <cell r="F17">
            <v>0.11702127659574468</v>
          </cell>
          <cell r="G17">
            <v>0.6470588235294118</v>
          </cell>
          <cell r="H17">
            <v>20171214</v>
          </cell>
          <cell r="I17">
            <v>3969</v>
          </cell>
          <cell r="J17">
            <v>1612</v>
          </cell>
          <cell r="K17">
            <v>15</v>
          </cell>
          <cell r="L17">
            <v>15</v>
          </cell>
          <cell r="M17">
            <v>3.779289493575208E-3</v>
          </cell>
          <cell r="N17">
            <v>9.3052109181141433E-3</v>
          </cell>
        </row>
        <row r="18">
          <cell r="A18">
            <v>20180123</v>
          </cell>
          <cell r="B18">
            <v>32</v>
          </cell>
          <cell r="C18">
            <v>32</v>
          </cell>
          <cell r="D18">
            <v>30</v>
          </cell>
          <cell r="E18">
            <v>30</v>
          </cell>
          <cell r="F18">
            <v>0.9375</v>
          </cell>
          <cell r="G18">
            <v>0.9375</v>
          </cell>
          <cell r="H18">
            <v>20171215</v>
          </cell>
          <cell r="I18">
            <v>701</v>
          </cell>
          <cell r="J18">
            <v>406</v>
          </cell>
          <cell r="K18">
            <v>10</v>
          </cell>
          <cell r="L18">
            <v>10</v>
          </cell>
          <cell r="M18">
            <v>1.4265335235378032E-2</v>
          </cell>
          <cell r="N18">
            <v>2.4630541871921183E-2</v>
          </cell>
        </row>
        <row r="19">
          <cell r="A19">
            <v>20180124</v>
          </cell>
          <cell r="B19">
            <v>34</v>
          </cell>
          <cell r="C19">
            <v>30</v>
          </cell>
          <cell r="D19">
            <v>25</v>
          </cell>
          <cell r="E19">
            <v>25</v>
          </cell>
          <cell r="F19">
            <v>0.73529411764705888</v>
          </cell>
          <cell r="G19">
            <v>0.83333333333333337</v>
          </cell>
          <cell r="H19">
            <v>20171216</v>
          </cell>
          <cell r="I19">
            <v>516</v>
          </cell>
          <cell r="J19">
            <v>22</v>
          </cell>
          <cell r="K19">
            <v>4</v>
          </cell>
          <cell r="L19">
            <v>4</v>
          </cell>
          <cell r="M19">
            <v>7.7519379844961239E-3</v>
          </cell>
          <cell r="N19">
            <v>0.18181818181818182</v>
          </cell>
        </row>
        <row r="20">
          <cell r="A20">
            <v>20180125</v>
          </cell>
          <cell r="B20">
            <v>44</v>
          </cell>
          <cell r="C20">
            <v>44</v>
          </cell>
          <cell r="D20">
            <v>36</v>
          </cell>
          <cell r="E20">
            <v>36</v>
          </cell>
          <cell r="F20">
            <v>0.81818181818181823</v>
          </cell>
          <cell r="G20">
            <v>0.81818181818181823</v>
          </cell>
          <cell r="H20">
            <v>20171217</v>
          </cell>
          <cell r="I20">
            <v>526</v>
          </cell>
          <cell r="J20">
            <v>496</v>
          </cell>
          <cell r="K20">
            <v>2</v>
          </cell>
          <cell r="L20">
            <v>2</v>
          </cell>
          <cell r="M20">
            <v>3.8022813688212928E-3</v>
          </cell>
          <cell r="N20">
            <v>4.0322580645161289E-3</v>
          </cell>
        </row>
        <row r="21">
          <cell r="A21">
            <v>20180126</v>
          </cell>
          <cell r="B21">
            <v>13</v>
          </cell>
          <cell r="C21">
            <v>12</v>
          </cell>
          <cell r="D21">
            <v>10</v>
          </cell>
          <cell r="E21">
            <v>10</v>
          </cell>
          <cell r="F21">
            <v>0.76923076923076927</v>
          </cell>
          <cell r="G21">
            <v>0.83333333333333337</v>
          </cell>
          <cell r="H21">
            <v>20171218</v>
          </cell>
          <cell r="I21">
            <v>241</v>
          </cell>
          <cell r="J21">
            <v>70</v>
          </cell>
          <cell r="K21">
            <v>11</v>
          </cell>
          <cell r="L21">
            <v>11</v>
          </cell>
          <cell r="M21">
            <v>4.5643153526970952E-2</v>
          </cell>
          <cell r="N21">
            <v>0.15714285714285714</v>
          </cell>
        </row>
        <row r="22">
          <cell r="A22">
            <v>20180127</v>
          </cell>
          <cell r="B22">
            <v>11</v>
          </cell>
          <cell r="C22">
            <v>11</v>
          </cell>
          <cell r="D22">
            <v>7</v>
          </cell>
          <cell r="E22">
            <v>7</v>
          </cell>
          <cell r="F22">
            <v>0.63636363636363635</v>
          </cell>
          <cell r="G22">
            <v>0.63636363636363635</v>
          </cell>
          <cell r="H22">
            <v>20171219</v>
          </cell>
          <cell r="I22">
            <v>29</v>
          </cell>
          <cell r="J22">
            <v>27</v>
          </cell>
          <cell r="K22">
            <v>4</v>
          </cell>
          <cell r="L22">
            <v>4</v>
          </cell>
          <cell r="M22">
            <v>0.13793103448275862</v>
          </cell>
          <cell r="N22">
            <v>0.14814814814814814</v>
          </cell>
        </row>
        <row r="23">
          <cell r="A23">
            <v>20180128</v>
          </cell>
          <cell r="B23">
            <v>17</v>
          </cell>
          <cell r="C23">
            <v>17</v>
          </cell>
          <cell r="D23">
            <v>11</v>
          </cell>
          <cell r="E23">
            <v>11</v>
          </cell>
          <cell r="F23">
            <v>0.6470588235294118</v>
          </cell>
          <cell r="G23">
            <v>0.6470588235294118</v>
          </cell>
          <cell r="H23">
            <v>20171220</v>
          </cell>
          <cell r="I23">
            <v>50</v>
          </cell>
          <cell r="J23">
            <v>45</v>
          </cell>
          <cell r="K23">
            <v>7</v>
          </cell>
          <cell r="L23">
            <v>7</v>
          </cell>
          <cell r="M23">
            <v>0.14000000000000001</v>
          </cell>
          <cell r="N23">
            <v>0.15555555555555556</v>
          </cell>
        </row>
        <row r="24">
          <cell r="A24">
            <v>20180129</v>
          </cell>
          <cell r="B24">
            <v>26</v>
          </cell>
          <cell r="C24">
            <v>19</v>
          </cell>
          <cell r="D24">
            <v>13</v>
          </cell>
          <cell r="E24">
            <v>13</v>
          </cell>
          <cell r="F24">
            <v>0.5</v>
          </cell>
          <cell r="G24">
            <v>0.68421052631578949</v>
          </cell>
          <cell r="H24">
            <v>20171221</v>
          </cell>
          <cell r="I24">
            <v>215</v>
          </cell>
          <cell r="J24">
            <v>27</v>
          </cell>
          <cell r="K24">
            <v>10</v>
          </cell>
          <cell r="L24">
            <v>10</v>
          </cell>
          <cell r="M24">
            <v>4.6511627906976744E-2</v>
          </cell>
          <cell r="N24">
            <v>0.37037037037037035</v>
          </cell>
        </row>
        <row r="25">
          <cell r="A25">
            <v>20180130</v>
          </cell>
          <cell r="B25">
            <v>37</v>
          </cell>
          <cell r="C25">
            <v>36</v>
          </cell>
          <cell r="D25">
            <v>28</v>
          </cell>
          <cell r="E25">
            <v>28</v>
          </cell>
          <cell r="F25">
            <v>0.7567567567567568</v>
          </cell>
          <cell r="G25">
            <v>0.77777777777777779</v>
          </cell>
          <cell r="H25">
            <v>20171222</v>
          </cell>
          <cell r="I25">
            <v>30</v>
          </cell>
          <cell r="J25">
            <v>29</v>
          </cell>
          <cell r="K25">
            <v>8</v>
          </cell>
          <cell r="L25">
            <v>8</v>
          </cell>
          <cell r="M25">
            <v>0.26666666666666666</v>
          </cell>
          <cell r="N25">
            <v>0.27586206896551724</v>
          </cell>
        </row>
        <row r="26">
          <cell r="A26">
            <v>20180131</v>
          </cell>
          <cell r="B26">
            <v>181</v>
          </cell>
          <cell r="C26">
            <v>86</v>
          </cell>
          <cell r="D26">
            <v>161</v>
          </cell>
          <cell r="E26">
            <v>80</v>
          </cell>
          <cell r="F26">
            <v>0.88950276243093918</v>
          </cell>
          <cell r="G26">
            <v>0.93023255813953487</v>
          </cell>
          <cell r="H26">
            <v>20171223</v>
          </cell>
          <cell r="I26">
            <v>31</v>
          </cell>
          <cell r="J26">
            <v>17</v>
          </cell>
          <cell r="K26">
            <v>5</v>
          </cell>
          <cell r="L26">
            <v>5</v>
          </cell>
          <cell r="M26">
            <v>0.16129032258064516</v>
          </cell>
          <cell r="N26">
            <v>0.29411764705882354</v>
          </cell>
        </row>
        <row r="27">
          <cell r="A27">
            <v>20180201</v>
          </cell>
          <cell r="B27">
            <v>27</v>
          </cell>
          <cell r="C27">
            <v>22</v>
          </cell>
          <cell r="D27">
            <v>16</v>
          </cell>
          <cell r="E27">
            <v>16</v>
          </cell>
          <cell r="F27">
            <v>0.59259259259259256</v>
          </cell>
          <cell r="G27">
            <v>0.72727272727272729</v>
          </cell>
          <cell r="H27">
            <v>20171224</v>
          </cell>
          <cell r="I27">
            <v>65</v>
          </cell>
          <cell r="J27">
            <v>60</v>
          </cell>
          <cell r="K27">
            <v>9</v>
          </cell>
          <cell r="L27">
            <v>9</v>
          </cell>
          <cell r="M27">
            <v>0.13846153846153847</v>
          </cell>
          <cell r="N27">
            <v>0.15</v>
          </cell>
        </row>
        <row r="28">
          <cell r="A28">
            <v>20180202</v>
          </cell>
          <cell r="B28">
            <v>1024</v>
          </cell>
          <cell r="C28">
            <v>17</v>
          </cell>
          <cell r="D28">
            <v>9</v>
          </cell>
          <cell r="E28">
            <v>9</v>
          </cell>
          <cell r="F28">
            <v>8.7890625E-3</v>
          </cell>
          <cell r="G28">
            <v>0.52941176470588236</v>
          </cell>
          <cell r="H28">
            <v>20171225</v>
          </cell>
          <cell r="I28">
            <v>93</v>
          </cell>
          <cell r="J28">
            <v>74</v>
          </cell>
          <cell r="K28">
            <v>21</v>
          </cell>
          <cell r="L28">
            <v>21</v>
          </cell>
          <cell r="M28">
            <v>0.22580645161290322</v>
          </cell>
          <cell r="N28">
            <v>0.28378378378378377</v>
          </cell>
        </row>
        <row r="29">
          <cell r="A29">
            <v>20180203</v>
          </cell>
          <cell r="B29">
            <v>21</v>
          </cell>
          <cell r="C29">
            <v>17</v>
          </cell>
          <cell r="D29">
            <v>13</v>
          </cell>
          <cell r="E29">
            <v>13</v>
          </cell>
          <cell r="F29">
            <v>0.61904761904761907</v>
          </cell>
          <cell r="G29">
            <v>0.76470588235294112</v>
          </cell>
          <cell r="H29">
            <v>20171226</v>
          </cell>
          <cell r="I29">
            <v>48</v>
          </cell>
          <cell r="J29">
            <v>38</v>
          </cell>
          <cell r="K29">
            <v>10</v>
          </cell>
          <cell r="L29">
            <v>10</v>
          </cell>
          <cell r="M29">
            <v>0.20833333333333334</v>
          </cell>
          <cell r="N29">
            <v>0.26315789473684209</v>
          </cell>
        </row>
        <row r="30">
          <cell r="A30">
            <v>20180204</v>
          </cell>
          <cell r="B30">
            <v>12</v>
          </cell>
          <cell r="C30">
            <v>12</v>
          </cell>
          <cell r="D30">
            <v>9</v>
          </cell>
          <cell r="E30">
            <v>9</v>
          </cell>
          <cell r="F30">
            <v>0.75</v>
          </cell>
          <cell r="G30">
            <v>0.75</v>
          </cell>
          <cell r="H30">
            <v>20171227</v>
          </cell>
          <cell r="I30">
            <v>452</v>
          </cell>
          <cell r="J30">
            <v>56</v>
          </cell>
          <cell r="K30">
            <v>281</v>
          </cell>
          <cell r="L30">
            <v>17</v>
          </cell>
          <cell r="M30">
            <v>0.62168141592920356</v>
          </cell>
          <cell r="N30">
            <v>0.30357142857142855</v>
          </cell>
        </row>
        <row r="31">
          <cell r="A31">
            <v>20180205</v>
          </cell>
          <cell r="B31">
            <v>21</v>
          </cell>
          <cell r="C31">
            <v>18</v>
          </cell>
          <cell r="D31">
            <v>9</v>
          </cell>
          <cell r="E31">
            <v>9</v>
          </cell>
          <cell r="F31">
            <v>0.42857142857142855</v>
          </cell>
          <cell r="G31">
            <v>0.5</v>
          </cell>
          <cell r="H31">
            <v>20171228</v>
          </cell>
          <cell r="I31">
            <v>366</v>
          </cell>
          <cell r="J31">
            <v>40</v>
          </cell>
          <cell r="K31">
            <v>265</v>
          </cell>
          <cell r="L31">
            <v>11</v>
          </cell>
          <cell r="M31">
            <v>0.72404371584699456</v>
          </cell>
          <cell r="N31">
            <v>0.27500000000000002</v>
          </cell>
        </row>
        <row r="32">
          <cell r="A32">
            <v>20180206</v>
          </cell>
          <cell r="B32">
            <v>76</v>
          </cell>
          <cell r="C32">
            <v>73</v>
          </cell>
          <cell r="D32">
            <v>63</v>
          </cell>
          <cell r="E32">
            <v>63</v>
          </cell>
          <cell r="F32">
            <v>0.82894736842105265</v>
          </cell>
          <cell r="G32">
            <v>0.86301369863013699</v>
          </cell>
          <cell r="H32">
            <v>20171229</v>
          </cell>
          <cell r="I32">
            <v>380</v>
          </cell>
          <cell r="J32">
            <v>44</v>
          </cell>
          <cell r="K32">
            <v>238</v>
          </cell>
          <cell r="L32">
            <v>14</v>
          </cell>
          <cell r="M32">
            <v>0.62631578947368416</v>
          </cell>
          <cell r="N32">
            <v>0.31818181818181818</v>
          </cell>
        </row>
        <row r="33">
          <cell r="A33">
            <v>20180207</v>
          </cell>
          <cell r="B33">
            <v>40</v>
          </cell>
          <cell r="C33">
            <v>37</v>
          </cell>
          <cell r="D33">
            <v>31</v>
          </cell>
          <cell r="E33">
            <v>31</v>
          </cell>
          <cell r="F33">
            <v>0.77500000000000002</v>
          </cell>
          <cell r="G33">
            <v>0.83783783783783783</v>
          </cell>
          <cell r="H33">
            <v>20171230</v>
          </cell>
          <cell r="I33">
            <v>328</v>
          </cell>
          <cell r="J33">
            <v>21</v>
          </cell>
          <cell r="K33">
            <v>283</v>
          </cell>
          <cell r="L33">
            <v>8</v>
          </cell>
          <cell r="M33">
            <v>0.86280487804878048</v>
          </cell>
          <cell r="N33">
            <v>0.38095238095238093</v>
          </cell>
        </row>
        <row r="34">
          <cell r="A34">
            <v>20180208</v>
          </cell>
          <cell r="B34">
            <v>76</v>
          </cell>
          <cell r="C34">
            <v>30</v>
          </cell>
          <cell r="D34">
            <v>19</v>
          </cell>
          <cell r="E34">
            <v>19</v>
          </cell>
          <cell r="F34">
            <v>0.25</v>
          </cell>
          <cell r="G34">
            <v>0.6333333333333333</v>
          </cell>
          <cell r="H34">
            <v>20171231</v>
          </cell>
          <cell r="I34">
            <v>352</v>
          </cell>
          <cell r="J34">
            <v>22</v>
          </cell>
          <cell r="K34">
            <v>279</v>
          </cell>
          <cell r="L34">
            <v>6</v>
          </cell>
          <cell r="M34">
            <v>0.79261363636363635</v>
          </cell>
          <cell r="N34">
            <v>0.27272727272727271</v>
          </cell>
        </row>
        <row r="35">
          <cell r="A35">
            <v>20180209</v>
          </cell>
          <cell r="B35">
            <v>24</v>
          </cell>
          <cell r="C35">
            <v>23</v>
          </cell>
          <cell r="D35">
            <v>19</v>
          </cell>
          <cell r="E35">
            <v>19</v>
          </cell>
          <cell r="F35">
            <v>0.79166666666666663</v>
          </cell>
          <cell r="G35">
            <v>0.82608695652173914</v>
          </cell>
          <cell r="M35">
            <v>0.22136572977925209</v>
          </cell>
          <cell r="N35">
            <v>0.26449814271069766</v>
          </cell>
        </row>
        <row r="36">
          <cell r="F36">
            <v>0.65712455603286934</v>
          </cell>
          <cell r="G36">
            <v>0.75257925379207202</v>
          </cell>
        </row>
        <row r="41">
          <cell r="B41" t="str">
            <v>进入注册页</v>
          </cell>
          <cell r="D41" t="str">
            <v>从注册确认页到注册成功页</v>
          </cell>
        </row>
        <row r="42">
          <cell r="A42" t="str">
            <v>日期</v>
          </cell>
          <cell r="B42" t="str">
            <v>3_PV</v>
          </cell>
          <cell r="C42" t="str">
            <v>3_UV</v>
          </cell>
          <cell r="D42" t="str">
            <v>3_PV</v>
          </cell>
          <cell r="E42" t="str">
            <v>3_UV</v>
          </cell>
        </row>
        <row r="43">
          <cell r="A43">
            <v>20180209</v>
          </cell>
          <cell r="B43">
            <v>24</v>
          </cell>
          <cell r="C43">
            <v>23</v>
          </cell>
          <cell r="D43">
            <v>19</v>
          </cell>
          <cell r="E43">
            <v>19</v>
          </cell>
          <cell r="F43">
            <v>0.79166666666666663</v>
          </cell>
          <cell r="G43">
            <v>0.82608695652173914</v>
          </cell>
        </row>
        <row r="44">
          <cell r="A44">
            <v>20180210</v>
          </cell>
          <cell r="B44">
            <v>22</v>
          </cell>
          <cell r="C44">
            <v>22</v>
          </cell>
          <cell r="D44">
            <v>15</v>
          </cell>
          <cell r="E44">
            <v>15</v>
          </cell>
          <cell r="F44">
            <v>0.68181818181818177</v>
          </cell>
          <cell r="G44">
            <v>0.68181818181818177</v>
          </cell>
        </row>
        <row r="45">
          <cell r="A45">
            <v>20180211</v>
          </cell>
          <cell r="B45">
            <v>32</v>
          </cell>
          <cell r="C45">
            <v>20</v>
          </cell>
          <cell r="D45">
            <v>24</v>
          </cell>
          <cell r="E45">
            <v>14</v>
          </cell>
          <cell r="F45">
            <v>0.75</v>
          </cell>
          <cell r="G45">
            <v>0.7</v>
          </cell>
        </row>
        <row r="46">
          <cell r="A46">
            <v>20180212</v>
          </cell>
          <cell r="B46">
            <v>24</v>
          </cell>
          <cell r="C46">
            <v>22</v>
          </cell>
          <cell r="D46">
            <v>16</v>
          </cell>
          <cell r="E46">
            <v>16</v>
          </cell>
          <cell r="F46">
            <v>0.66666666666666663</v>
          </cell>
          <cell r="G46">
            <v>0.72727272727272729</v>
          </cell>
        </row>
        <row r="47">
          <cell r="A47">
            <v>20180213</v>
          </cell>
          <cell r="B47">
            <v>75</v>
          </cell>
          <cell r="C47">
            <v>35</v>
          </cell>
          <cell r="D47">
            <v>26</v>
          </cell>
          <cell r="E47">
            <v>26</v>
          </cell>
          <cell r="F47">
            <v>0.34666666666666668</v>
          </cell>
          <cell r="G47">
            <v>0.74285714285714288</v>
          </cell>
        </row>
        <row r="48">
          <cell r="A48">
            <v>20180214</v>
          </cell>
          <cell r="B48">
            <v>1561</v>
          </cell>
          <cell r="C48">
            <v>31</v>
          </cell>
          <cell r="D48">
            <v>48</v>
          </cell>
          <cell r="E48">
            <v>23</v>
          </cell>
          <cell r="F48">
            <v>3.0749519538757208E-2</v>
          </cell>
          <cell r="G48">
            <v>0.74193548387096775</v>
          </cell>
        </row>
        <row r="49">
          <cell r="A49">
            <v>20180215</v>
          </cell>
          <cell r="B49">
            <v>25</v>
          </cell>
          <cell r="C49">
            <v>21</v>
          </cell>
          <cell r="D49">
            <v>19</v>
          </cell>
          <cell r="E49">
            <v>19</v>
          </cell>
          <cell r="F49">
            <v>0.76</v>
          </cell>
          <cell r="G49">
            <v>0.90476190476190477</v>
          </cell>
        </row>
        <row r="50">
          <cell r="A50">
            <v>20180216</v>
          </cell>
          <cell r="B50">
            <v>19</v>
          </cell>
          <cell r="C50">
            <v>19</v>
          </cell>
          <cell r="D50">
            <v>16</v>
          </cell>
          <cell r="E50">
            <v>16</v>
          </cell>
          <cell r="F50">
            <v>0.84210526315789469</v>
          </cell>
          <cell r="G50">
            <v>0.84210526315789469</v>
          </cell>
        </row>
        <row r="51">
          <cell r="A51">
            <v>20180217</v>
          </cell>
          <cell r="B51">
            <v>18</v>
          </cell>
          <cell r="C51">
            <v>14</v>
          </cell>
          <cell r="D51">
            <v>11</v>
          </cell>
          <cell r="E51">
            <v>11</v>
          </cell>
          <cell r="F51">
            <v>0.61111111111111116</v>
          </cell>
          <cell r="G51">
            <v>0.7857142857142857</v>
          </cell>
        </row>
        <row r="52">
          <cell r="A52">
            <v>20180218</v>
          </cell>
          <cell r="B52">
            <v>16</v>
          </cell>
          <cell r="C52">
            <v>14</v>
          </cell>
          <cell r="D52">
            <v>11</v>
          </cell>
          <cell r="E52">
            <v>11</v>
          </cell>
          <cell r="F52">
            <v>0.6875</v>
          </cell>
          <cell r="G52">
            <v>0.7857142857142857</v>
          </cell>
        </row>
        <row r="53">
          <cell r="A53">
            <v>20180219</v>
          </cell>
          <cell r="B53">
            <v>19</v>
          </cell>
          <cell r="C53">
            <v>18</v>
          </cell>
          <cell r="D53">
            <v>16</v>
          </cell>
          <cell r="E53">
            <v>16</v>
          </cell>
          <cell r="F53">
            <v>0.84210526315789469</v>
          </cell>
          <cell r="G53">
            <v>0.88888888888888884</v>
          </cell>
        </row>
        <row r="54">
          <cell r="A54">
            <v>20180220</v>
          </cell>
          <cell r="B54">
            <v>17</v>
          </cell>
          <cell r="C54">
            <v>17</v>
          </cell>
          <cell r="D54">
            <v>9</v>
          </cell>
          <cell r="E54">
            <v>9</v>
          </cell>
          <cell r="F54">
            <v>0.52941176470588236</v>
          </cell>
          <cell r="G54">
            <v>0.52941176470588236</v>
          </cell>
        </row>
        <row r="55">
          <cell r="A55">
            <v>20180221</v>
          </cell>
          <cell r="B55">
            <v>68</v>
          </cell>
          <cell r="C55">
            <v>61</v>
          </cell>
          <cell r="D55">
            <v>51</v>
          </cell>
          <cell r="E55">
            <v>51</v>
          </cell>
          <cell r="F55">
            <v>0.75</v>
          </cell>
          <cell r="G55">
            <v>0.83606557377049184</v>
          </cell>
        </row>
        <row r="56">
          <cell r="A56">
            <v>20180222</v>
          </cell>
          <cell r="B56">
            <v>78</v>
          </cell>
          <cell r="C56">
            <v>37</v>
          </cell>
          <cell r="D56">
            <v>30</v>
          </cell>
          <cell r="E56">
            <v>30</v>
          </cell>
          <cell r="F56">
            <v>0.38461538461538464</v>
          </cell>
          <cell r="G56">
            <v>0.81081081081081086</v>
          </cell>
        </row>
        <row r="57">
          <cell r="A57">
            <v>20180223</v>
          </cell>
          <cell r="B57">
            <v>64</v>
          </cell>
          <cell r="C57">
            <v>58</v>
          </cell>
          <cell r="D57">
            <v>48</v>
          </cell>
          <cell r="E57">
            <v>48</v>
          </cell>
          <cell r="F57">
            <v>0.75</v>
          </cell>
          <cell r="G57">
            <v>0.82758620689655171</v>
          </cell>
        </row>
        <row r="58">
          <cell r="A58">
            <v>20180224</v>
          </cell>
          <cell r="B58">
            <v>367</v>
          </cell>
          <cell r="C58">
            <v>57</v>
          </cell>
          <cell r="D58">
            <v>237</v>
          </cell>
          <cell r="E58">
            <v>43</v>
          </cell>
          <cell r="F58">
            <v>0.64577656675749318</v>
          </cell>
          <cell r="G58">
            <v>0.75438596491228072</v>
          </cell>
        </row>
        <row r="59">
          <cell r="A59">
            <v>20180225</v>
          </cell>
          <cell r="B59">
            <v>825</v>
          </cell>
          <cell r="C59">
            <v>68</v>
          </cell>
          <cell r="D59">
            <v>425</v>
          </cell>
          <cell r="E59">
            <v>55</v>
          </cell>
          <cell r="F59">
            <v>0.51515151515151514</v>
          </cell>
          <cell r="G59">
            <v>0.80882352941176472</v>
          </cell>
        </row>
        <row r="60">
          <cell r="A60">
            <v>20180226</v>
          </cell>
          <cell r="B60">
            <v>1057</v>
          </cell>
          <cell r="C60">
            <v>158</v>
          </cell>
          <cell r="D60">
            <v>617</v>
          </cell>
          <cell r="E60">
            <v>138</v>
          </cell>
          <cell r="F60">
            <v>0.58372753074739825</v>
          </cell>
          <cell r="G60">
            <v>0.87341772151898733</v>
          </cell>
        </row>
        <row r="61">
          <cell r="A61">
            <v>20180227</v>
          </cell>
          <cell r="B61">
            <v>759</v>
          </cell>
          <cell r="C61">
            <v>157</v>
          </cell>
          <cell r="D61">
            <v>568</v>
          </cell>
          <cell r="E61">
            <v>124</v>
          </cell>
          <cell r="F61">
            <v>0.74835309617918311</v>
          </cell>
          <cell r="G61">
            <v>0.78980891719745228</v>
          </cell>
        </row>
        <row r="62">
          <cell r="A62">
            <v>20180228</v>
          </cell>
          <cell r="B62">
            <v>405</v>
          </cell>
          <cell r="C62">
            <v>77</v>
          </cell>
          <cell r="D62">
            <v>304</v>
          </cell>
          <cell r="E62">
            <v>67</v>
          </cell>
          <cell r="F62">
            <v>0.75061728395061733</v>
          </cell>
          <cell r="G62">
            <v>0.87012987012987009</v>
          </cell>
        </row>
        <row r="63">
          <cell r="A63">
            <v>20180301</v>
          </cell>
          <cell r="B63">
            <v>66</v>
          </cell>
          <cell r="C63">
            <v>63</v>
          </cell>
          <cell r="D63">
            <v>55</v>
          </cell>
          <cell r="E63">
            <v>55</v>
          </cell>
          <cell r="F63">
            <v>0.83333333333333337</v>
          </cell>
          <cell r="G63">
            <v>0.87301587301587302</v>
          </cell>
        </row>
        <row r="64">
          <cell r="A64">
            <v>20180302</v>
          </cell>
          <cell r="B64">
            <v>45</v>
          </cell>
          <cell r="C64">
            <v>41</v>
          </cell>
          <cell r="D64">
            <v>36</v>
          </cell>
          <cell r="E64">
            <v>36</v>
          </cell>
          <cell r="F64">
            <v>0.8</v>
          </cell>
          <cell r="G64">
            <v>0.87804878048780488</v>
          </cell>
        </row>
        <row r="65">
          <cell r="A65">
            <v>20180303</v>
          </cell>
          <cell r="B65">
            <v>25</v>
          </cell>
          <cell r="C65">
            <v>25</v>
          </cell>
          <cell r="D65">
            <v>19</v>
          </cell>
          <cell r="E65">
            <v>19</v>
          </cell>
          <cell r="F65">
            <v>0.76</v>
          </cell>
          <cell r="G65">
            <v>0.76</v>
          </cell>
        </row>
        <row r="66">
          <cell r="A66">
            <v>20180304</v>
          </cell>
          <cell r="B66">
            <v>36</v>
          </cell>
          <cell r="C66">
            <v>23</v>
          </cell>
          <cell r="D66">
            <v>19</v>
          </cell>
          <cell r="E66">
            <v>19</v>
          </cell>
          <cell r="F66">
            <v>0.52777777777777779</v>
          </cell>
          <cell r="G66">
            <v>0.82608695652173914</v>
          </cell>
        </row>
        <row r="67">
          <cell r="A67">
            <v>20180305</v>
          </cell>
          <cell r="B67">
            <v>62</v>
          </cell>
          <cell r="C67">
            <v>59</v>
          </cell>
          <cell r="D67">
            <v>46</v>
          </cell>
          <cell r="E67">
            <v>46</v>
          </cell>
          <cell r="F67">
            <v>0.74193548387096775</v>
          </cell>
          <cell r="G67">
            <v>0.77966101694915257</v>
          </cell>
        </row>
        <row r="68">
          <cell r="A68">
            <v>20180306</v>
          </cell>
          <cell r="B68">
            <v>47</v>
          </cell>
          <cell r="C68">
            <v>47</v>
          </cell>
          <cell r="D68">
            <v>44</v>
          </cell>
          <cell r="E68">
            <v>44</v>
          </cell>
          <cell r="F68">
            <v>0.93617021276595747</v>
          </cell>
          <cell r="G68">
            <v>0.93617021276595747</v>
          </cell>
        </row>
        <row r="69">
          <cell r="A69">
            <v>20180307</v>
          </cell>
          <cell r="B69">
            <v>59</v>
          </cell>
          <cell r="C69">
            <v>45</v>
          </cell>
          <cell r="D69">
            <v>37</v>
          </cell>
          <cell r="E69">
            <v>37</v>
          </cell>
          <cell r="F69">
            <v>0.6271186440677966</v>
          </cell>
          <cell r="G69">
            <v>0.82222222222222219</v>
          </cell>
        </row>
        <row r="70">
          <cell r="A70">
            <v>20180308</v>
          </cell>
          <cell r="B70">
            <v>70</v>
          </cell>
          <cell r="C70">
            <v>55</v>
          </cell>
          <cell r="D70">
            <v>42</v>
          </cell>
          <cell r="E70">
            <v>42</v>
          </cell>
          <cell r="F70">
            <v>0.6</v>
          </cell>
          <cell r="G70">
            <v>0.76363636363636367</v>
          </cell>
        </row>
        <row r="71">
          <cell r="A71">
            <v>20180309</v>
          </cell>
          <cell r="B71">
            <v>16</v>
          </cell>
          <cell r="C71">
            <v>16</v>
          </cell>
          <cell r="D71">
            <v>14</v>
          </cell>
          <cell r="E71">
            <v>14</v>
          </cell>
          <cell r="F71">
            <v>0.875</v>
          </cell>
          <cell r="G71">
            <v>0.875</v>
          </cell>
        </row>
        <row r="72">
          <cell r="F72">
            <v>0.6679095838864535</v>
          </cell>
          <cell r="G72">
            <v>0.80142885881142145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T58"/>
  <sheetViews>
    <sheetView workbookViewId="0">
      <selection activeCell="L7" sqref="L7"/>
    </sheetView>
  </sheetViews>
  <sheetFormatPr baseColWidth="10" defaultRowHeight="15"/>
  <cols>
    <col min="4" max="4" width="16.33203125" customWidth="1"/>
    <col min="5" max="5" width="15.1640625" customWidth="1"/>
    <col min="6" max="6" width="12.1640625" customWidth="1"/>
    <col min="7" max="7" width="16.5" customWidth="1"/>
    <col min="10" max="10" width="12.5" bestFit="1" customWidth="1"/>
    <col min="12" max="12" width="14.6640625" customWidth="1"/>
    <col min="13" max="13" width="14" customWidth="1"/>
    <col min="14" max="14" width="14.33203125" customWidth="1"/>
    <col min="15" max="15" width="15.6640625" customWidth="1"/>
    <col min="16" max="16" width="14.1640625" customWidth="1"/>
    <col min="17" max="17" width="15.6640625" customWidth="1"/>
    <col min="18" max="18" width="17.1640625" customWidth="1"/>
  </cols>
  <sheetData>
    <row r="1" spans="1:20" ht="66" customHeight="1">
      <c r="B1" s="125"/>
      <c r="C1" s="125"/>
      <c r="D1" s="125"/>
      <c r="E1" s="125"/>
      <c r="F1" s="125"/>
      <c r="G1" s="125"/>
      <c r="H1" s="125"/>
    </row>
    <row r="2" spans="1:20" ht="40" customHeight="1">
      <c r="A2" s="124"/>
      <c r="B2" s="124" t="s">
        <v>156</v>
      </c>
      <c r="C2" s="124" t="s">
        <v>157</v>
      </c>
      <c r="D2" s="124" t="s">
        <v>158</v>
      </c>
      <c r="E2" s="124" t="s">
        <v>159</v>
      </c>
      <c r="F2" s="65" t="s">
        <v>160</v>
      </c>
      <c r="G2" s="124" t="s">
        <v>162</v>
      </c>
      <c r="L2" s="52"/>
      <c r="M2" s="52"/>
      <c r="N2" s="52"/>
      <c r="O2" s="52"/>
      <c r="P2" s="52"/>
      <c r="Q2" s="51"/>
      <c r="R2" s="52"/>
    </row>
    <row r="3" spans="1:20" ht="26" customHeight="1">
      <c r="A3" s="124"/>
      <c r="B3" s="124"/>
      <c r="C3" s="124"/>
      <c r="D3" s="124"/>
      <c r="E3" s="124"/>
      <c r="F3" s="65" t="s">
        <v>161</v>
      </c>
      <c r="G3" s="124"/>
      <c r="L3" s="50"/>
      <c r="M3" s="60"/>
      <c r="N3" s="60"/>
      <c r="O3" s="60"/>
      <c r="P3" s="60"/>
      <c r="Q3" s="58"/>
      <c r="R3" s="117"/>
    </row>
    <row r="4" spans="1:20">
      <c r="A4" s="118" t="s">
        <v>163</v>
      </c>
      <c r="B4" s="119">
        <v>31</v>
      </c>
      <c r="C4" s="119">
        <v>115</v>
      </c>
      <c r="D4" s="119">
        <v>28</v>
      </c>
      <c r="E4" s="119">
        <v>29</v>
      </c>
      <c r="F4" s="61">
        <v>3.8</v>
      </c>
      <c r="G4" s="120">
        <v>0.25819999999999999</v>
      </c>
      <c r="L4" s="50"/>
      <c r="M4" s="51"/>
      <c r="N4" s="51"/>
      <c r="O4" s="51"/>
      <c r="P4" s="56"/>
      <c r="Q4" s="61"/>
      <c r="R4" s="59"/>
    </row>
    <row r="5" spans="1:20">
      <c r="A5" s="65">
        <v>20171017</v>
      </c>
      <c r="B5" s="65">
        <v>35</v>
      </c>
      <c r="C5" s="65">
        <v>207</v>
      </c>
      <c r="D5" s="65">
        <v>39</v>
      </c>
      <c r="E5" s="110">
        <v>41</v>
      </c>
      <c r="F5" s="109">
        <v>5.91</v>
      </c>
      <c r="G5" s="121">
        <v>0.18840000000000001</v>
      </c>
      <c r="L5" s="50"/>
      <c r="M5" s="66"/>
      <c r="N5" s="66"/>
      <c r="O5" s="66"/>
      <c r="P5" s="56"/>
      <c r="Q5" s="61"/>
      <c r="R5" s="59"/>
    </row>
    <row r="6" spans="1:20">
      <c r="A6" s="65">
        <v>20171018</v>
      </c>
      <c r="B6" s="65">
        <v>32</v>
      </c>
      <c r="C6" s="65">
        <v>92</v>
      </c>
      <c r="D6" s="65">
        <v>31</v>
      </c>
      <c r="E6" s="110">
        <v>31</v>
      </c>
      <c r="F6" s="109">
        <v>2.88</v>
      </c>
      <c r="G6" s="121">
        <v>0.33700000000000002</v>
      </c>
      <c r="L6" s="50"/>
      <c r="M6" s="66"/>
      <c r="N6" s="66"/>
      <c r="O6" s="66"/>
      <c r="P6" s="56"/>
      <c r="Q6" s="61"/>
      <c r="R6" s="59"/>
    </row>
    <row r="7" spans="1:20">
      <c r="A7" s="65">
        <v>20171019</v>
      </c>
      <c r="B7" s="65">
        <v>32</v>
      </c>
      <c r="C7" s="65">
        <v>215</v>
      </c>
      <c r="D7" s="65">
        <v>35</v>
      </c>
      <c r="E7" s="110">
        <v>36</v>
      </c>
      <c r="F7" s="109">
        <v>6.72</v>
      </c>
      <c r="G7" s="121">
        <v>0.1628</v>
      </c>
      <c r="L7" s="50"/>
      <c r="M7" s="66"/>
      <c r="N7" s="66"/>
      <c r="O7" s="66"/>
      <c r="P7" s="56"/>
      <c r="Q7" s="61"/>
      <c r="R7" s="59"/>
    </row>
    <row r="8" spans="1:20">
      <c r="A8" s="65">
        <v>20171020</v>
      </c>
      <c r="B8" s="65">
        <v>35</v>
      </c>
      <c r="C8" s="65">
        <v>112</v>
      </c>
      <c r="D8" s="65">
        <v>24</v>
      </c>
      <c r="E8" s="110">
        <v>26</v>
      </c>
      <c r="F8" s="109">
        <v>3.2</v>
      </c>
      <c r="G8" s="121">
        <v>0.21429999999999999</v>
      </c>
      <c r="L8" s="50"/>
      <c r="M8" s="66"/>
      <c r="N8" s="66"/>
      <c r="O8" s="66"/>
      <c r="P8" s="56"/>
      <c r="Q8" s="61"/>
      <c r="R8" s="59"/>
    </row>
    <row r="9" spans="1:20">
      <c r="A9" s="65">
        <v>20171021</v>
      </c>
      <c r="B9" s="65">
        <v>15</v>
      </c>
      <c r="C9" s="65">
        <v>68</v>
      </c>
      <c r="D9" s="65">
        <v>11</v>
      </c>
      <c r="E9" s="110">
        <v>11</v>
      </c>
      <c r="F9" s="109">
        <v>4.53</v>
      </c>
      <c r="G9" s="121">
        <v>0.1618</v>
      </c>
      <c r="L9" s="50"/>
      <c r="M9" s="66"/>
      <c r="N9" s="66"/>
      <c r="O9" s="66"/>
      <c r="P9" s="56"/>
      <c r="Q9" s="61"/>
      <c r="R9" s="59"/>
    </row>
    <row r="10" spans="1:20">
      <c r="A10" s="65">
        <v>20171022</v>
      </c>
      <c r="B10" s="65">
        <v>18</v>
      </c>
      <c r="C10" s="65">
        <v>66</v>
      </c>
      <c r="D10" s="65">
        <v>24</v>
      </c>
      <c r="E10" s="110">
        <v>24</v>
      </c>
      <c r="F10" s="109">
        <v>3.67</v>
      </c>
      <c r="G10" s="121">
        <v>0.36359999999999998</v>
      </c>
      <c r="L10" s="50"/>
      <c r="M10" s="66"/>
      <c r="N10" s="66"/>
      <c r="O10" s="66"/>
      <c r="P10" s="56"/>
      <c r="Q10" s="61"/>
      <c r="R10" s="59"/>
    </row>
    <row r="11" spans="1:20">
      <c r="A11" s="65">
        <v>20171023</v>
      </c>
      <c r="B11" s="65">
        <v>27</v>
      </c>
      <c r="C11" s="65">
        <v>134</v>
      </c>
      <c r="D11" s="65">
        <v>35</v>
      </c>
      <c r="E11" s="110">
        <v>35</v>
      </c>
      <c r="F11" s="109">
        <v>4.96</v>
      </c>
      <c r="G11" s="121">
        <v>0.26119999999999999</v>
      </c>
      <c r="L11" s="50"/>
      <c r="M11" s="66"/>
      <c r="N11" s="66"/>
      <c r="O11" s="66"/>
      <c r="P11" s="56"/>
      <c r="Q11" s="61"/>
      <c r="R11" s="59"/>
    </row>
    <row r="12" spans="1:20">
      <c r="A12" s="65">
        <v>20171024</v>
      </c>
      <c r="B12" s="65">
        <v>35</v>
      </c>
      <c r="C12" s="65">
        <v>127</v>
      </c>
      <c r="D12" s="65">
        <v>40</v>
      </c>
      <c r="E12" s="110">
        <v>41</v>
      </c>
      <c r="F12" s="109">
        <v>3.63</v>
      </c>
      <c r="G12" s="121">
        <v>0.315</v>
      </c>
      <c r="L12" s="50"/>
      <c r="M12" s="66"/>
      <c r="N12" s="66"/>
      <c r="O12" s="66"/>
      <c r="P12" s="56"/>
      <c r="Q12" s="61"/>
      <c r="R12" s="59"/>
    </row>
    <row r="13" spans="1:20">
      <c r="A13" s="65">
        <v>20171025</v>
      </c>
      <c r="B13" s="65">
        <v>46</v>
      </c>
      <c r="C13" s="65">
        <v>121</v>
      </c>
      <c r="D13" s="65">
        <v>36</v>
      </c>
      <c r="E13" s="110">
        <v>39</v>
      </c>
      <c r="F13" s="109">
        <v>2.63</v>
      </c>
      <c r="G13" s="121">
        <v>0.29749999999999999</v>
      </c>
      <c r="L13" s="65"/>
      <c r="M13" s="66"/>
      <c r="N13" s="66"/>
      <c r="O13" s="66"/>
      <c r="S13" s="50"/>
      <c r="T13" s="51"/>
    </row>
    <row r="14" spans="1:20">
      <c r="A14" s="65">
        <v>20171026</v>
      </c>
      <c r="B14" s="65">
        <v>33</v>
      </c>
      <c r="C14" s="65">
        <v>121</v>
      </c>
      <c r="D14" s="65">
        <v>34</v>
      </c>
      <c r="E14" s="110">
        <v>34</v>
      </c>
      <c r="F14" s="109">
        <v>3.67</v>
      </c>
      <c r="G14" s="121">
        <v>0.28100000000000003</v>
      </c>
      <c r="L14" s="65"/>
      <c r="M14" s="66"/>
      <c r="N14" s="66"/>
      <c r="O14" s="66"/>
      <c r="P14" s="51"/>
      <c r="Q14" s="51"/>
      <c r="R14" s="56"/>
    </row>
    <row r="15" spans="1:20">
      <c r="A15" s="65">
        <v>20171027</v>
      </c>
      <c r="B15" s="65">
        <v>41</v>
      </c>
      <c r="C15" s="65">
        <v>137</v>
      </c>
      <c r="D15" s="65">
        <v>26</v>
      </c>
      <c r="E15" s="110">
        <v>30</v>
      </c>
      <c r="F15" s="109">
        <v>3.34</v>
      </c>
      <c r="G15" s="121">
        <v>0.1898</v>
      </c>
      <c r="L15" s="65"/>
      <c r="M15" s="66"/>
      <c r="N15" s="66"/>
      <c r="O15" s="66"/>
      <c r="P15" s="51"/>
      <c r="Q15" s="51"/>
      <c r="R15" s="56"/>
    </row>
    <row r="16" spans="1:20">
      <c r="A16" s="65">
        <v>20171028</v>
      </c>
      <c r="B16" s="65">
        <v>19</v>
      </c>
      <c r="C16" s="65">
        <v>66</v>
      </c>
      <c r="D16" s="65">
        <v>18</v>
      </c>
      <c r="E16" s="110">
        <v>19</v>
      </c>
      <c r="F16" s="109">
        <v>3.47</v>
      </c>
      <c r="G16" s="121">
        <v>0.2727</v>
      </c>
      <c r="L16" s="65"/>
      <c r="M16" s="66"/>
      <c r="N16" s="66"/>
      <c r="O16" s="66"/>
      <c r="P16" s="50"/>
      <c r="Q16" s="51"/>
      <c r="R16" s="56"/>
    </row>
    <row r="17" spans="1:19">
      <c r="A17" s="65">
        <v>20171029</v>
      </c>
      <c r="B17" s="65">
        <v>19</v>
      </c>
      <c r="C17" s="65">
        <v>70</v>
      </c>
      <c r="D17" s="65">
        <v>18</v>
      </c>
      <c r="E17" s="110">
        <v>19</v>
      </c>
      <c r="F17" s="109">
        <v>3.68</v>
      </c>
      <c r="G17" s="121">
        <v>0.2571</v>
      </c>
      <c r="L17" s="65"/>
      <c r="M17" s="66"/>
      <c r="N17" s="66"/>
      <c r="O17" s="66"/>
      <c r="P17" s="50"/>
      <c r="Q17" s="51"/>
      <c r="R17" s="56"/>
    </row>
    <row r="18" spans="1:19">
      <c r="A18" s="65">
        <v>20171030</v>
      </c>
      <c r="B18" s="65">
        <v>38</v>
      </c>
      <c r="C18" s="65">
        <v>114</v>
      </c>
      <c r="D18" s="65">
        <v>25</v>
      </c>
      <c r="E18" s="110">
        <v>27</v>
      </c>
      <c r="F18" s="109">
        <v>3</v>
      </c>
      <c r="G18" s="121">
        <v>0.21929999999999999</v>
      </c>
      <c r="L18" s="65"/>
      <c r="M18" s="66"/>
      <c r="N18" s="66"/>
      <c r="O18" s="66"/>
      <c r="P18" s="50"/>
      <c r="Q18" s="51"/>
      <c r="R18" s="57"/>
    </row>
    <row r="19" spans="1:19">
      <c r="A19" s="65">
        <v>20171031</v>
      </c>
      <c r="B19" s="65">
        <v>40</v>
      </c>
      <c r="C19" s="65">
        <v>71</v>
      </c>
      <c r="D19" s="65">
        <v>25</v>
      </c>
      <c r="E19" s="122">
        <v>26</v>
      </c>
      <c r="F19" s="109">
        <v>1.78</v>
      </c>
      <c r="G19" s="121">
        <v>0.35210000000000002</v>
      </c>
      <c r="L19" s="65"/>
      <c r="M19" s="66"/>
      <c r="N19" s="66"/>
      <c r="O19" s="66"/>
    </row>
    <row r="20" spans="1:19">
      <c r="L20" s="65"/>
      <c r="M20" s="66"/>
      <c r="N20" s="66"/>
      <c r="O20" s="66"/>
    </row>
    <row r="21" spans="1:19">
      <c r="L21" s="65"/>
      <c r="M21" s="66"/>
      <c r="N21" s="66"/>
      <c r="O21" s="66"/>
    </row>
    <row r="22" spans="1:19">
      <c r="L22" s="65"/>
      <c r="M22" s="66"/>
      <c r="N22" s="66"/>
      <c r="O22" s="66"/>
    </row>
    <row r="23" spans="1:19">
      <c r="L23" s="65"/>
      <c r="M23" s="66"/>
      <c r="N23" s="66"/>
      <c r="O23" s="66"/>
    </row>
    <row r="24" spans="1:19" ht="17">
      <c r="A24" s="124"/>
      <c r="B24" s="124" t="s">
        <v>156</v>
      </c>
      <c r="C24" s="124" t="s">
        <v>157</v>
      </c>
      <c r="D24" s="124" t="s">
        <v>158</v>
      </c>
      <c r="E24" s="124" t="s">
        <v>159</v>
      </c>
      <c r="F24" s="65" t="s">
        <v>160</v>
      </c>
      <c r="G24" s="124" t="s">
        <v>162</v>
      </c>
      <c r="L24" s="65"/>
      <c r="M24" s="66"/>
      <c r="N24" s="66"/>
      <c r="O24" s="66"/>
      <c r="P24" s="51"/>
      <c r="Q24" s="51"/>
      <c r="S24" s="54"/>
    </row>
    <row r="25" spans="1:19" ht="17">
      <c r="A25" s="124"/>
      <c r="B25" s="124"/>
      <c r="C25" s="124"/>
      <c r="D25" s="124"/>
      <c r="E25" s="124"/>
      <c r="F25" s="65" t="s">
        <v>161</v>
      </c>
      <c r="G25" s="124"/>
      <c r="L25" s="65"/>
      <c r="M25" s="66"/>
      <c r="N25" s="66"/>
      <c r="O25" s="66"/>
      <c r="P25" s="51"/>
      <c r="Q25" s="51"/>
      <c r="S25" s="54"/>
    </row>
    <row r="26" spans="1:19" ht="17">
      <c r="A26" s="65" t="s">
        <v>163</v>
      </c>
      <c r="B26" s="60">
        <f>SUBTOTAL(101,B27:B56)</f>
        <v>33.777777777777779</v>
      </c>
      <c r="C26" s="60">
        <f t="shared" ref="C26:E26" si="0">SUBTOTAL(101,C27:C56)</f>
        <v>86.518518518518519</v>
      </c>
      <c r="D26" s="60">
        <f t="shared" si="0"/>
        <v>19.296296296296298</v>
      </c>
      <c r="E26" s="60">
        <f t="shared" si="0"/>
        <v>80</v>
      </c>
      <c r="F26" s="109">
        <f>SUBTOTAL(101,F27:F56)</f>
        <v>2.7240098986734798</v>
      </c>
      <c r="G26" s="116">
        <f>SUBTOTAL(101,G27:G56)</f>
        <v>0.61238848708964611</v>
      </c>
      <c r="L26" s="65"/>
      <c r="M26" s="66"/>
      <c r="N26" s="66"/>
      <c r="O26" s="66"/>
      <c r="P26" s="51"/>
      <c r="Q26" s="51"/>
      <c r="S26" s="54"/>
    </row>
    <row r="27" spans="1:19" ht="18" customHeight="1">
      <c r="A27" s="65">
        <v>20171103</v>
      </c>
      <c r="B27" s="65">
        <f>邀请方式1022_1204!L18</f>
        <v>34</v>
      </c>
      <c r="C27" s="65">
        <f>'新版注册落地页20171022-20171204'!B5</f>
        <v>96</v>
      </c>
      <c r="D27" s="65">
        <f>'注册成功页面20171022-20171204 (2)'!D5</f>
        <v>13</v>
      </c>
      <c r="E27" s="110">
        <f>真实注册人数1003_1204!F33</f>
        <v>61</v>
      </c>
      <c r="F27" s="109">
        <f>C27/B27</f>
        <v>2.8235294117647061</v>
      </c>
      <c r="G27" s="115">
        <f>D27/B27</f>
        <v>0.38235294117647056</v>
      </c>
      <c r="L27" s="65"/>
      <c r="M27" s="66"/>
      <c r="N27" s="66"/>
      <c r="O27" s="66"/>
      <c r="P27" s="51"/>
      <c r="Q27" s="51"/>
      <c r="S27" s="54"/>
    </row>
    <row r="28" spans="1:19" ht="17">
      <c r="A28" s="65">
        <v>20171104</v>
      </c>
      <c r="B28" s="65">
        <f>邀请方式1022_1204!L19</f>
        <v>18</v>
      </c>
      <c r="C28" s="65">
        <f>'新版注册落地页20171022-20171204'!B6</f>
        <v>51</v>
      </c>
      <c r="D28" s="65">
        <f>'注册成功页面20171022-20171204 (2)'!D6</f>
        <v>17</v>
      </c>
      <c r="E28" s="110">
        <f>真实注册人数1003_1204!F34</f>
        <v>65</v>
      </c>
      <c r="F28" s="109">
        <f t="shared" ref="F28:F56" si="1">C28/B28</f>
        <v>2.8333333333333335</v>
      </c>
      <c r="G28" s="115">
        <f t="shared" ref="G28:G56" si="2">D28/B28</f>
        <v>0.94444444444444442</v>
      </c>
      <c r="L28" s="65"/>
      <c r="M28" s="66"/>
      <c r="N28" s="66"/>
      <c r="O28" s="66"/>
      <c r="P28" s="51"/>
      <c r="Q28" s="51"/>
      <c r="S28" s="54"/>
    </row>
    <row r="29" spans="1:19" ht="17" hidden="1">
      <c r="A29" s="65">
        <v>20171105</v>
      </c>
      <c r="B29" s="65">
        <f>邀请方式1022_1204!L20</f>
        <v>18</v>
      </c>
      <c r="C29" s="65">
        <f>'新版注册落地页20171022-20171204'!B7</f>
        <v>46</v>
      </c>
      <c r="D29" s="65">
        <f>'注册成功页面20171022-20171204 (2)'!D7</f>
        <v>14</v>
      </c>
      <c r="E29" s="110">
        <f>真实注册人数1003_1204!F35</f>
        <v>60</v>
      </c>
      <c r="F29" s="109">
        <f t="shared" si="1"/>
        <v>2.5555555555555554</v>
      </c>
      <c r="G29" s="115">
        <f t="shared" si="2"/>
        <v>0.77777777777777779</v>
      </c>
      <c r="L29" s="65"/>
      <c r="M29" s="66"/>
      <c r="N29" s="66"/>
      <c r="O29" s="66"/>
      <c r="P29" s="51"/>
      <c r="Q29" s="51"/>
      <c r="S29" s="54"/>
    </row>
    <row r="30" spans="1:19" ht="17" hidden="1">
      <c r="A30" s="65">
        <v>20171106</v>
      </c>
      <c r="B30" s="65">
        <f>邀请方式1022_1204!L21</f>
        <v>5</v>
      </c>
      <c r="C30" s="65">
        <f>'新版注册落地页20171022-20171204'!B8</f>
        <v>12</v>
      </c>
      <c r="D30" s="65">
        <f>'注册成功页面20171022-20171204 (2)'!D8</f>
        <v>4</v>
      </c>
      <c r="E30" s="110">
        <f>真实注册人数1003_1204!F36</f>
        <v>61</v>
      </c>
      <c r="F30" s="109">
        <f t="shared" si="1"/>
        <v>2.4</v>
      </c>
      <c r="G30" s="115">
        <f t="shared" si="2"/>
        <v>0.8</v>
      </c>
      <c r="L30" s="65"/>
      <c r="M30" s="66"/>
      <c r="N30" s="66"/>
      <c r="O30" s="66"/>
      <c r="P30" s="51"/>
      <c r="Q30" s="51"/>
      <c r="S30" s="54"/>
    </row>
    <row r="31" spans="1:19" ht="17" hidden="1">
      <c r="A31" s="65">
        <v>20171107</v>
      </c>
      <c r="B31" s="65">
        <f>邀请方式1022_1204!L22</f>
        <v>0</v>
      </c>
      <c r="C31" s="65">
        <f>'新版注册落地页20171022-20171204'!B9</f>
        <v>0</v>
      </c>
      <c r="D31" s="65">
        <f>'注册成功页面20171022-20171204 (2)'!D9</f>
        <v>0</v>
      </c>
      <c r="E31" s="110">
        <f>真实注册人数1003_1204!F37</f>
        <v>51</v>
      </c>
      <c r="F31" s="109" t="e">
        <f t="shared" si="1"/>
        <v>#DIV/0!</v>
      </c>
      <c r="G31" s="115" t="e">
        <f t="shared" si="2"/>
        <v>#DIV/0!</v>
      </c>
      <c r="M31" s="51"/>
      <c r="N31" s="51"/>
      <c r="O31" s="51"/>
      <c r="P31" s="51"/>
      <c r="Q31" s="51"/>
      <c r="S31" s="54"/>
    </row>
    <row r="32" spans="1:19" ht="18" customHeight="1">
      <c r="A32" s="65">
        <v>20171108</v>
      </c>
      <c r="B32" s="65">
        <f>邀请方式1022_1204!L23</f>
        <v>20</v>
      </c>
      <c r="C32" s="65">
        <f>'新版注册落地页20171022-20171204'!B10</f>
        <v>37</v>
      </c>
      <c r="D32" s="65">
        <f>'注册成功页面20171022-20171204 (2)'!D10</f>
        <v>14</v>
      </c>
      <c r="E32" s="110">
        <f>真实注册人数1003_1204!F38</f>
        <v>69</v>
      </c>
      <c r="F32" s="109">
        <f t="shared" si="1"/>
        <v>1.85</v>
      </c>
      <c r="G32" s="115">
        <f t="shared" si="2"/>
        <v>0.7</v>
      </c>
      <c r="M32" s="51"/>
      <c r="N32" s="51"/>
      <c r="O32" s="51"/>
      <c r="P32" s="51"/>
      <c r="Q32" s="51"/>
      <c r="S32" s="54"/>
    </row>
    <row r="33" spans="1:19" ht="18" customHeight="1">
      <c r="A33" s="65">
        <v>20171109</v>
      </c>
      <c r="B33" s="65">
        <f>邀请方式1022_1204!L24</f>
        <v>29</v>
      </c>
      <c r="C33" s="65">
        <f>'新版注册落地页20171022-20171204'!B11</f>
        <v>87</v>
      </c>
      <c r="D33" s="65">
        <f>'注册成功页面20171022-20171204 (2)'!D11</f>
        <v>16</v>
      </c>
      <c r="E33" s="110">
        <f>真实注册人数1003_1204!F39</f>
        <v>47</v>
      </c>
      <c r="F33" s="109">
        <f t="shared" si="1"/>
        <v>3</v>
      </c>
      <c r="G33" s="115">
        <f t="shared" si="2"/>
        <v>0.55172413793103448</v>
      </c>
      <c r="M33" s="66"/>
      <c r="N33" s="66"/>
      <c r="O33" s="66"/>
      <c r="P33" s="66"/>
      <c r="Q33" s="66"/>
      <c r="S33" s="54"/>
    </row>
    <row r="34" spans="1:19" ht="18" customHeight="1">
      <c r="A34" s="65">
        <v>20171110</v>
      </c>
      <c r="B34" s="65">
        <f>邀请方式1022_1204!L25</f>
        <v>45</v>
      </c>
      <c r="C34" s="65">
        <f>'新版注册落地页20171022-20171204'!B12</f>
        <v>104</v>
      </c>
      <c r="D34" s="65">
        <f>'注册成功页面20171022-20171204 (2)'!D12</f>
        <v>20</v>
      </c>
      <c r="E34" s="110">
        <f>真实注册人数1003_1204!F40</f>
        <v>48</v>
      </c>
      <c r="F34" s="109">
        <f t="shared" si="1"/>
        <v>2.3111111111111109</v>
      </c>
      <c r="G34" s="115">
        <f t="shared" si="2"/>
        <v>0.44444444444444442</v>
      </c>
      <c r="M34" s="66"/>
      <c r="N34" s="66"/>
      <c r="O34" s="66"/>
      <c r="P34" s="66"/>
      <c r="Q34" s="66"/>
      <c r="S34" s="54"/>
    </row>
    <row r="35" spans="1:19" ht="18" customHeight="1">
      <c r="A35" s="65">
        <v>20171111</v>
      </c>
      <c r="B35" s="65">
        <f>邀请方式1022_1204!L26</f>
        <v>29</v>
      </c>
      <c r="C35" s="65">
        <f>'新版注册落地页20171022-20171204'!B13</f>
        <v>109</v>
      </c>
      <c r="D35" s="65">
        <f>'注册成功页面20171022-20171204 (2)'!D13</f>
        <v>22</v>
      </c>
      <c r="E35" s="110">
        <f>真实注册人数1003_1204!F41</f>
        <v>83</v>
      </c>
      <c r="F35" s="109">
        <f t="shared" si="1"/>
        <v>3.7586206896551726</v>
      </c>
      <c r="G35" s="115">
        <f t="shared" si="2"/>
        <v>0.75862068965517238</v>
      </c>
      <c r="M35" s="66"/>
      <c r="N35" s="66"/>
      <c r="O35" s="66"/>
      <c r="P35" s="66"/>
      <c r="Q35" s="66"/>
      <c r="S35" s="54"/>
    </row>
    <row r="36" spans="1:19" ht="18" customHeight="1">
      <c r="A36" s="65">
        <v>20171112</v>
      </c>
      <c r="B36" s="65">
        <f>邀请方式1022_1204!L27</f>
        <v>20</v>
      </c>
      <c r="C36" s="65">
        <f>'新版注册落地页20171022-20171204'!B14</f>
        <v>50</v>
      </c>
      <c r="D36" s="65">
        <f>'注册成功页面20171022-20171204 (2)'!D14</f>
        <v>12</v>
      </c>
      <c r="E36" s="110">
        <f>真实注册人数1003_1204!F42</f>
        <v>49</v>
      </c>
      <c r="F36" s="109">
        <f t="shared" si="1"/>
        <v>2.5</v>
      </c>
      <c r="G36" s="115">
        <f t="shared" si="2"/>
        <v>0.6</v>
      </c>
      <c r="M36" s="66"/>
      <c r="N36" s="66"/>
      <c r="O36" s="66"/>
      <c r="P36" s="66"/>
      <c r="Q36" s="66"/>
      <c r="S36" s="54"/>
    </row>
    <row r="37" spans="1:19" ht="18" customHeight="1">
      <c r="A37" s="65">
        <v>20171113</v>
      </c>
      <c r="B37" s="65">
        <f>邀请方式1022_1204!L28</f>
        <v>33</v>
      </c>
      <c r="C37" s="65">
        <f>'新版注册落地页20171022-20171204'!B15</f>
        <v>90</v>
      </c>
      <c r="D37" s="65">
        <f>'注册成功页面20171022-20171204 (2)'!D15</f>
        <v>28</v>
      </c>
      <c r="E37" s="110">
        <f>真实注册人数1003_1204!F43</f>
        <v>62</v>
      </c>
      <c r="F37" s="109">
        <f t="shared" si="1"/>
        <v>2.7272727272727271</v>
      </c>
      <c r="G37" s="115">
        <f t="shared" si="2"/>
        <v>0.84848484848484851</v>
      </c>
      <c r="M37" s="66"/>
      <c r="N37" s="66"/>
      <c r="O37" s="66"/>
      <c r="P37" s="66"/>
      <c r="Q37" s="66"/>
      <c r="S37" s="54"/>
    </row>
    <row r="38" spans="1:19" ht="18" customHeight="1">
      <c r="A38" s="65">
        <v>20171114</v>
      </c>
      <c r="B38" s="65">
        <f>邀请方式1022_1204!L29</f>
        <v>91</v>
      </c>
      <c r="C38" s="65">
        <f>'新版注册落地页20171022-20171204'!B16</f>
        <v>100</v>
      </c>
      <c r="D38" s="65">
        <f>'注册成功页面20171022-20171204 (2)'!D16</f>
        <v>26</v>
      </c>
      <c r="E38" s="110">
        <f>真实注册人数1003_1204!F44</f>
        <v>56</v>
      </c>
      <c r="F38" s="109">
        <f t="shared" si="1"/>
        <v>1.098901098901099</v>
      </c>
      <c r="G38" s="115">
        <f t="shared" si="2"/>
        <v>0.2857142857142857</v>
      </c>
      <c r="M38" s="66"/>
      <c r="N38" s="66"/>
      <c r="O38" s="66"/>
      <c r="P38" s="66"/>
      <c r="Q38" s="66"/>
      <c r="S38" s="54"/>
    </row>
    <row r="39" spans="1:19" ht="18" customHeight="1">
      <c r="A39" s="65">
        <v>20171115</v>
      </c>
      <c r="B39" s="65">
        <f>邀请方式1022_1204!L30</f>
        <v>48</v>
      </c>
      <c r="C39" s="65">
        <f>'新版注册落地页20171022-20171204'!B17</f>
        <v>137</v>
      </c>
      <c r="D39" s="65">
        <f>'注册成功页面20171022-20171204 (2)'!D17</f>
        <v>22</v>
      </c>
      <c r="E39" s="110">
        <f>真实注册人数1003_1204!F45</f>
        <v>60</v>
      </c>
      <c r="F39" s="109">
        <f t="shared" si="1"/>
        <v>2.8541666666666665</v>
      </c>
      <c r="G39" s="115">
        <f t="shared" si="2"/>
        <v>0.45833333333333331</v>
      </c>
      <c r="M39" s="66"/>
      <c r="N39" s="66"/>
      <c r="O39" s="66"/>
      <c r="P39" s="66"/>
      <c r="Q39" s="66"/>
      <c r="S39" s="54"/>
    </row>
    <row r="40" spans="1:19" ht="18" customHeight="1">
      <c r="A40" s="65">
        <v>20171116</v>
      </c>
      <c r="B40" s="65">
        <f>邀请方式1022_1204!L31</f>
        <v>34</v>
      </c>
      <c r="C40" s="65">
        <f>'新版注册落地页20171022-20171204'!B18</f>
        <v>99</v>
      </c>
      <c r="D40" s="65">
        <f>'注册成功页面20171022-20171204 (2)'!D18</f>
        <v>26</v>
      </c>
      <c r="E40" s="110">
        <f>真实注册人数1003_1204!F46</f>
        <v>68</v>
      </c>
      <c r="F40" s="109">
        <f t="shared" si="1"/>
        <v>2.9117647058823528</v>
      </c>
      <c r="G40" s="115">
        <f t="shared" si="2"/>
        <v>0.76470588235294112</v>
      </c>
      <c r="M40" s="66"/>
      <c r="N40" s="66"/>
      <c r="O40" s="66"/>
      <c r="P40" s="66"/>
      <c r="Q40" s="66"/>
      <c r="S40" s="54"/>
    </row>
    <row r="41" spans="1:19" ht="18" customHeight="1">
      <c r="A41" s="65">
        <v>20171117</v>
      </c>
      <c r="B41" s="65">
        <f>邀请方式1022_1204!L32</f>
        <v>25</v>
      </c>
      <c r="C41" s="65">
        <f>'新版注册落地页20171022-20171204'!B19</f>
        <v>90</v>
      </c>
      <c r="D41" s="65">
        <f>'注册成功页面20171022-20171204 (2)'!D19</f>
        <v>20</v>
      </c>
      <c r="E41" s="110">
        <f>真实注册人数1003_1204!F47</f>
        <v>69</v>
      </c>
      <c r="F41" s="109">
        <f t="shared" si="1"/>
        <v>3.6</v>
      </c>
      <c r="G41" s="115">
        <f t="shared" si="2"/>
        <v>0.8</v>
      </c>
      <c r="M41" s="66"/>
      <c r="N41" s="66"/>
      <c r="O41" s="66"/>
      <c r="P41" s="66"/>
      <c r="Q41" s="66"/>
      <c r="S41" s="54"/>
    </row>
    <row r="42" spans="1:19" ht="18" customHeight="1">
      <c r="A42" s="65">
        <v>20171118</v>
      </c>
      <c r="B42" s="65">
        <f>邀请方式1022_1204!L33</f>
        <v>37</v>
      </c>
      <c r="C42" s="65">
        <f>'新版注册落地页20171022-20171204'!B20</f>
        <v>69</v>
      </c>
      <c r="D42" s="65">
        <f>'注册成功页面20171022-20171204 (2)'!D20</f>
        <v>24</v>
      </c>
      <c r="E42" s="110">
        <f>真实注册人数1003_1204!F48</f>
        <v>69</v>
      </c>
      <c r="F42" s="109">
        <f t="shared" si="1"/>
        <v>1.8648648648648649</v>
      </c>
      <c r="G42" s="115">
        <f t="shared" si="2"/>
        <v>0.64864864864864868</v>
      </c>
      <c r="M42" s="66"/>
      <c r="N42" s="66"/>
      <c r="O42" s="66"/>
      <c r="P42" s="66"/>
      <c r="Q42" s="66"/>
      <c r="S42" s="54"/>
    </row>
    <row r="43" spans="1:19" ht="18" customHeight="1">
      <c r="A43" s="65">
        <v>20171119</v>
      </c>
      <c r="B43" s="65">
        <f>邀请方式1022_1204!L34</f>
        <v>17</v>
      </c>
      <c r="C43" s="65">
        <f>'新版注册落地页20171022-20171204'!B21</f>
        <v>68</v>
      </c>
      <c r="D43" s="65">
        <f>'注册成功页面20171022-20171204 (2)'!D21</f>
        <v>15</v>
      </c>
      <c r="E43" s="110">
        <f>真实注册人数1003_1204!F49</f>
        <v>62</v>
      </c>
      <c r="F43" s="109">
        <f t="shared" si="1"/>
        <v>4</v>
      </c>
      <c r="G43" s="115">
        <f t="shared" si="2"/>
        <v>0.88235294117647056</v>
      </c>
      <c r="M43" s="66"/>
      <c r="N43" s="66"/>
      <c r="O43" s="66"/>
      <c r="P43" s="66"/>
      <c r="Q43" s="66"/>
      <c r="S43" s="54"/>
    </row>
    <row r="44" spans="1:19" ht="18" customHeight="1">
      <c r="A44" s="65">
        <v>20171120</v>
      </c>
      <c r="B44" s="65">
        <f>邀请方式1022_1204!L35</f>
        <v>38</v>
      </c>
      <c r="C44" s="65">
        <f>'新版注册落地页20171022-20171204'!B22</f>
        <v>125</v>
      </c>
      <c r="D44" s="65">
        <f>'注册成功页面20171022-20171204 (2)'!D22</f>
        <v>32</v>
      </c>
      <c r="E44" s="110">
        <f>真实注册人数1003_1204!F50</f>
        <v>75</v>
      </c>
      <c r="F44" s="109">
        <f t="shared" si="1"/>
        <v>3.2894736842105261</v>
      </c>
      <c r="G44" s="115">
        <f t="shared" si="2"/>
        <v>0.84210526315789469</v>
      </c>
      <c r="M44" s="66"/>
      <c r="N44" s="66"/>
      <c r="O44" s="66"/>
      <c r="P44" s="66"/>
      <c r="Q44" s="66"/>
      <c r="S44" s="54"/>
    </row>
    <row r="45" spans="1:19" ht="18" customHeight="1">
      <c r="A45" s="65">
        <v>20171121</v>
      </c>
      <c r="B45" s="65">
        <f>邀请方式1022_1204!L36</f>
        <v>30</v>
      </c>
      <c r="C45" s="65">
        <f>'新版注册落地页20171022-20171204'!B23</f>
        <v>104</v>
      </c>
      <c r="D45" s="65">
        <f>'注册成功页面20171022-20171204 (2)'!D23</f>
        <v>13</v>
      </c>
      <c r="E45" s="110">
        <f>真实注册人数1003_1204!F51</f>
        <v>86</v>
      </c>
      <c r="F45" s="109">
        <f t="shared" si="1"/>
        <v>3.4666666666666668</v>
      </c>
      <c r="G45" s="115">
        <f t="shared" si="2"/>
        <v>0.43333333333333335</v>
      </c>
      <c r="M45" s="66"/>
      <c r="N45" s="66"/>
      <c r="O45" s="66"/>
      <c r="P45" s="66"/>
      <c r="Q45" s="66"/>
      <c r="S45" s="54"/>
    </row>
    <row r="46" spans="1:19" ht="18" customHeight="1">
      <c r="A46" s="65">
        <v>20171122</v>
      </c>
      <c r="B46" s="65">
        <f>邀请方式1022_1204!L37</f>
        <v>38</v>
      </c>
      <c r="C46" s="65">
        <f>'新版注册落地页20171022-20171204'!B24</f>
        <v>148</v>
      </c>
      <c r="D46" s="65">
        <f>'注册成功页面20171022-20171204 (2)'!D24</f>
        <v>25</v>
      </c>
      <c r="E46" s="110">
        <f>真实注册人数1003_1204!F52</f>
        <v>98</v>
      </c>
      <c r="F46" s="109">
        <f t="shared" si="1"/>
        <v>3.8947368421052633</v>
      </c>
      <c r="G46" s="115">
        <f t="shared" si="2"/>
        <v>0.65789473684210531</v>
      </c>
      <c r="M46" s="66"/>
      <c r="N46" s="66"/>
      <c r="O46" s="66"/>
      <c r="P46" s="66"/>
      <c r="Q46" s="66"/>
      <c r="S46" s="54"/>
    </row>
    <row r="47" spans="1:19" ht="18" customHeight="1">
      <c r="A47" s="65">
        <v>20171123</v>
      </c>
      <c r="B47" s="65">
        <f>邀请方式1022_1204!L38</f>
        <v>46</v>
      </c>
      <c r="C47" s="65">
        <f>'新版注册落地页20171022-20171204'!B25</f>
        <v>104</v>
      </c>
      <c r="D47" s="65">
        <f>'注册成功页面20171022-20171204 (2)'!D25</f>
        <v>22</v>
      </c>
      <c r="E47" s="110">
        <f>真实注册人数1003_1204!F53</f>
        <v>84</v>
      </c>
      <c r="F47" s="109">
        <f t="shared" si="1"/>
        <v>2.2608695652173911</v>
      </c>
      <c r="G47" s="115">
        <f t="shared" si="2"/>
        <v>0.47826086956521741</v>
      </c>
      <c r="M47" s="66"/>
      <c r="N47" s="66"/>
      <c r="O47" s="66"/>
      <c r="P47" s="66"/>
      <c r="Q47" s="66"/>
      <c r="S47" s="54"/>
    </row>
    <row r="48" spans="1:19" ht="18" customHeight="1">
      <c r="A48" s="65">
        <v>20171124</v>
      </c>
      <c r="B48" s="65">
        <f>邀请方式1022_1204!L39</f>
        <v>30</v>
      </c>
      <c r="C48" s="65">
        <f>'新版注册落地页20171022-20171204'!B26</f>
        <v>92</v>
      </c>
      <c r="D48" s="65">
        <f>'注册成功页面20171022-20171204 (2)'!D26</f>
        <v>23</v>
      </c>
      <c r="E48" s="110">
        <f>真实注册人数1003_1204!F54</f>
        <v>139</v>
      </c>
      <c r="F48" s="109">
        <f t="shared" si="1"/>
        <v>3.0666666666666669</v>
      </c>
      <c r="G48" s="115">
        <f t="shared" si="2"/>
        <v>0.76666666666666672</v>
      </c>
      <c r="M48" s="66"/>
      <c r="N48" s="66"/>
      <c r="O48" s="66"/>
      <c r="P48" s="66"/>
      <c r="Q48" s="66"/>
      <c r="S48" s="54"/>
    </row>
    <row r="49" spans="1:19" ht="18" customHeight="1">
      <c r="A49" s="65">
        <v>20171125</v>
      </c>
      <c r="B49" s="65">
        <f>邀请方式1022_1204!L40</f>
        <v>13</v>
      </c>
      <c r="C49" s="65">
        <f>'新版注册落地页20171022-20171204'!B27</f>
        <v>50</v>
      </c>
      <c r="D49" s="65">
        <f>'注册成功页面20171022-20171204 (2)'!D27</f>
        <v>9</v>
      </c>
      <c r="E49" s="110">
        <f>真实注册人数1003_1204!F55</f>
        <v>78</v>
      </c>
      <c r="F49" s="109">
        <f t="shared" si="1"/>
        <v>3.8461538461538463</v>
      </c>
      <c r="G49" s="115">
        <f t="shared" si="2"/>
        <v>0.69230769230769229</v>
      </c>
      <c r="M49" s="66"/>
      <c r="N49" s="66"/>
      <c r="O49" s="66"/>
      <c r="P49" s="66"/>
      <c r="Q49" s="66"/>
      <c r="S49" s="54"/>
    </row>
    <row r="50" spans="1:19" ht="18" customHeight="1">
      <c r="A50" s="65">
        <v>20171126</v>
      </c>
      <c r="B50" s="65">
        <f>邀请方式1022_1204!L41</f>
        <v>31</v>
      </c>
      <c r="C50" s="65">
        <f>'新版注册落地页20171022-20171204'!B28</f>
        <v>42</v>
      </c>
      <c r="D50" s="65">
        <f>'注册成功页面20171022-20171204 (2)'!D28</f>
        <v>19</v>
      </c>
      <c r="E50" s="110">
        <f>真实注册人数1003_1204!F56</f>
        <v>90</v>
      </c>
      <c r="F50" s="109">
        <f t="shared" si="1"/>
        <v>1.3548387096774193</v>
      </c>
      <c r="G50" s="115">
        <f t="shared" si="2"/>
        <v>0.61290322580645162</v>
      </c>
      <c r="M50" s="66"/>
      <c r="N50" s="66"/>
      <c r="O50" s="66"/>
      <c r="P50" s="66"/>
      <c r="Q50" s="66"/>
      <c r="S50" s="54"/>
    </row>
    <row r="51" spans="1:19" ht="18" customHeight="1">
      <c r="A51" s="65">
        <v>20171127</v>
      </c>
      <c r="B51" s="65">
        <f>邀请方式1022_1204!L42</f>
        <v>40</v>
      </c>
      <c r="C51" s="65">
        <f>'新版注册落地页20171022-20171204'!B29</f>
        <v>105</v>
      </c>
      <c r="D51" s="65">
        <f>'注册成功页面20171022-20171204 (2)'!D29</f>
        <v>28</v>
      </c>
      <c r="E51" s="110">
        <f>真实注册人数1003_1204!F57</f>
        <v>237</v>
      </c>
      <c r="F51" s="109">
        <f t="shared" si="1"/>
        <v>2.625</v>
      </c>
      <c r="G51" s="115">
        <f t="shared" si="2"/>
        <v>0.7</v>
      </c>
      <c r="M51" s="66"/>
      <c r="N51" s="66"/>
      <c r="O51" s="66"/>
      <c r="P51" s="66"/>
      <c r="Q51" s="66"/>
      <c r="S51" s="54"/>
    </row>
    <row r="52" spans="1:19" ht="18" customHeight="1">
      <c r="A52" s="65">
        <v>20171128</v>
      </c>
      <c r="B52" s="65">
        <f>邀请方式1022_1204!L43</f>
        <v>38</v>
      </c>
      <c r="C52" s="65">
        <f>'新版注册落地页20171022-20171204'!B30</f>
        <v>57</v>
      </c>
      <c r="D52" s="65">
        <f>'注册成功页面20171022-20171204 (2)'!D30</f>
        <v>15</v>
      </c>
      <c r="E52" s="110">
        <f>真实注册人数1003_1204!F58</f>
        <v>176</v>
      </c>
      <c r="F52" s="109">
        <f t="shared" si="1"/>
        <v>1.5</v>
      </c>
      <c r="G52" s="115">
        <f t="shared" si="2"/>
        <v>0.39473684210526316</v>
      </c>
      <c r="M52" s="66"/>
      <c r="N52" s="66"/>
      <c r="O52" s="66"/>
      <c r="P52" s="66"/>
      <c r="Q52" s="66"/>
      <c r="S52" s="54"/>
    </row>
    <row r="53" spans="1:19" ht="18" customHeight="1">
      <c r="A53" s="65">
        <v>20171129</v>
      </c>
      <c r="B53" s="65">
        <f>邀请方式1022_1204!L44</f>
        <v>33</v>
      </c>
      <c r="C53" s="65">
        <f>'新版注册落地页20171022-20171204'!B31</f>
        <v>67</v>
      </c>
      <c r="D53" s="65">
        <f>'注册成功页面20171022-20171204 (2)'!D31</f>
        <v>15</v>
      </c>
      <c r="E53" s="110">
        <f>真实注册人数1003_1204!F59</f>
        <v>79</v>
      </c>
      <c r="F53" s="109">
        <f t="shared" si="1"/>
        <v>2.0303030303030303</v>
      </c>
      <c r="G53" s="115">
        <f t="shared" si="2"/>
        <v>0.45454545454545453</v>
      </c>
      <c r="M53" s="66"/>
      <c r="N53" s="66"/>
      <c r="O53" s="66"/>
      <c r="P53" s="66"/>
      <c r="Q53" s="66"/>
      <c r="S53" s="54"/>
    </row>
    <row r="54" spans="1:19" ht="18" customHeight="1">
      <c r="A54" s="65">
        <v>20171130</v>
      </c>
      <c r="B54" s="65">
        <f>邀请方式1022_1204!L45</f>
        <v>29</v>
      </c>
      <c r="C54" s="65">
        <f>'新版注册落地页20171022-20171204'!B32</f>
        <v>72</v>
      </c>
      <c r="D54" s="65">
        <f>'注册成功页面20171022-20171204 (2)'!D32</f>
        <v>16</v>
      </c>
      <c r="E54" s="110">
        <f>真实注册人数1003_1204!F60</f>
        <v>64</v>
      </c>
      <c r="F54" s="109">
        <f t="shared" si="1"/>
        <v>2.4827586206896552</v>
      </c>
      <c r="G54" s="115">
        <f t="shared" si="2"/>
        <v>0.55172413793103448</v>
      </c>
      <c r="M54" s="66"/>
      <c r="N54" s="66"/>
      <c r="O54" s="66"/>
      <c r="P54" s="66"/>
      <c r="Q54" s="66"/>
      <c r="S54" s="54"/>
    </row>
    <row r="55" spans="1:19" ht="18" customHeight="1">
      <c r="A55" s="65">
        <v>20171201</v>
      </c>
      <c r="B55" s="65">
        <f>邀请方式1022_1204!L46</f>
        <v>35</v>
      </c>
      <c r="C55" s="65">
        <f>'新版注册落地页20171022-20171204'!B33</f>
        <v>83</v>
      </c>
      <c r="D55" s="65">
        <f>'注册成功页面20171022-20171204 (2)'!D33</f>
        <v>15</v>
      </c>
      <c r="E55" s="110">
        <f>真实注册人数1003_1204!F61</f>
        <v>44</v>
      </c>
      <c r="F55" s="109">
        <f t="shared" si="1"/>
        <v>2.3714285714285714</v>
      </c>
      <c r="G55" s="115">
        <f t="shared" si="2"/>
        <v>0.42857142857142855</v>
      </c>
      <c r="M55" s="66"/>
      <c r="N55" s="66"/>
      <c r="O55" s="66"/>
      <c r="P55" s="66"/>
      <c r="Q55" s="66"/>
      <c r="S55" s="54"/>
    </row>
    <row r="56" spans="1:19" ht="17">
      <c r="A56" s="65">
        <v>20171202</v>
      </c>
      <c r="B56" s="65">
        <f>邀请方式1022_1204!L47</f>
        <v>31</v>
      </c>
      <c r="C56" s="65">
        <f>'新版注册落地页20171022-20171204'!B34</f>
        <v>100</v>
      </c>
      <c r="D56" s="65">
        <f>'注册成功页面20171022-20171204 (2)'!D34</f>
        <v>14</v>
      </c>
      <c r="E56" s="110">
        <f>真实注册人数1003_1204!F62</f>
        <v>42</v>
      </c>
      <c r="F56" s="109">
        <f t="shared" si="1"/>
        <v>3.225806451612903</v>
      </c>
      <c r="G56" s="115">
        <f t="shared" si="2"/>
        <v>0.45161290322580644</v>
      </c>
      <c r="M56" s="51"/>
      <c r="N56" s="51"/>
      <c r="O56" s="51"/>
      <c r="P56" s="51"/>
      <c r="Q56" s="51"/>
      <c r="S56" s="54"/>
    </row>
    <row r="57" spans="1:19" ht="17">
      <c r="M57" s="51"/>
      <c r="N57" s="51"/>
      <c r="O57" s="51"/>
      <c r="P57" s="51"/>
      <c r="Q57" s="51"/>
      <c r="S57" s="54"/>
    </row>
    <row r="58" spans="1:19" ht="17">
      <c r="M58" s="51"/>
      <c r="N58" s="51"/>
      <c r="O58" s="51"/>
      <c r="P58" s="51"/>
      <c r="Q58" s="51"/>
      <c r="S58" s="54"/>
    </row>
  </sheetData>
  <mergeCells count="13">
    <mergeCell ref="A24:A25"/>
    <mergeCell ref="B1:H1"/>
    <mergeCell ref="G24:G25"/>
    <mergeCell ref="E24:E25"/>
    <mergeCell ref="D24:D25"/>
    <mergeCell ref="C24:C25"/>
    <mergeCell ref="B24:B25"/>
    <mergeCell ref="G2:G3"/>
    <mergeCell ref="E2:E3"/>
    <mergeCell ref="D2:D3"/>
    <mergeCell ref="C2:C3"/>
    <mergeCell ref="B2:B3"/>
    <mergeCell ref="A2:A3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Q27" sqref="Q27"/>
    </sheetView>
  </sheetViews>
  <sheetFormatPr baseColWidth="10" defaultRowHeight="15"/>
  <sheetData>
    <row r="1" spans="1:11" ht="44" customHeight="1">
      <c r="B1" s="152" t="s">
        <v>237</v>
      </c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6">
      <c r="A2" s="62" t="s">
        <v>0</v>
      </c>
      <c r="B2" s="62" t="s">
        <v>153</v>
      </c>
      <c r="C2" s="62" t="s">
        <v>154</v>
      </c>
      <c r="D2" s="62" t="s">
        <v>109</v>
      </c>
      <c r="E2" s="62" t="s">
        <v>110</v>
      </c>
    </row>
    <row r="3" spans="1:11">
      <c r="A3" s="98" t="s">
        <v>155</v>
      </c>
      <c r="B3" s="63">
        <v>4</v>
      </c>
      <c r="C3" s="63">
        <v>4</v>
      </c>
      <c r="D3" s="63">
        <v>23</v>
      </c>
      <c r="E3" s="63">
        <v>23</v>
      </c>
    </row>
    <row r="4" spans="1:11">
      <c r="A4" s="98" t="s">
        <v>119</v>
      </c>
      <c r="B4" s="63">
        <v>4</v>
      </c>
      <c r="C4" s="63">
        <v>4</v>
      </c>
      <c r="D4" s="63">
        <v>25</v>
      </c>
      <c r="E4" s="63">
        <v>24</v>
      </c>
    </row>
    <row r="5" spans="1:11">
      <c r="A5" s="98" t="s">
        <v>121</v>
      </c>
      <c r="B5" s="63">
        <v>1</v>
      </c>
      <c r="C5" s="63">
        <v>1</v>
      </c>
      <c r="D5" s="112">
        <v>13</v>
      </c>
      <c r="E5" s="63">
        <v>13</v>
      </c>
    </row>
    <row r="6" spans="1:11">
      <c r="A6" s="98" t="s">
        <v>122</v>
      </c>
      <c r="B6" s="63">
        <v>1</v>
      </c>
      <c r="C6" s="63">
        <v>1</v>
      </c>
      <c r="D6" s="63">
        <v>17</v>
      </c>
      <c r="E6" s="63">
        <v>16</v>
      </c>
    </row>
    <row r="7" spans="1:11">
      <c r="A7" s="98" t="s">
        <v>123</v>
      </c>
      <c r="B7" s="98" t="s">
        <v>120</v>
      </c>
      <c r="C7" s="98" t="s">
        <v>120</v>
      </c>
      <c r="D7" s="63">
        <v>14</v>
      </c>
      <c r="E7" s="63">
        <v>14</v>
      </c>
    </row>
    <row r="8" spans="1:11">
      <c r="A8" s="98" t="s">
        <v>124</v>
      </c>
      <c r="B8" s="63">
        <v>4</v>
      </c>
      <c r="C8" s="63">
        <v>3</v>
      </c>
      <c r="D8" s="63">
        <v>4</v>
      </c>
      <c r="E8" s="63">
        <v>4</v>
      </c>
    </row>
    <row r="9" spans="1:11">
      <c r="A9" s="98">
        <v>20171107</v>
      </c>
      <c r="B9" s="64"/>
      <c r="C9" s="64"/>
      <c r="D9" s="64"/>
      <c r="E9" s="64"/>
    </row>
    <row r="10" spans="1:11" s="108" customFormat="1">
      <c r="A10" s="107" t="s">
        <v>125</v>
      </c>
      <c r="B10" s="64">
        <v>1</v>
      </c>
      <c r="C10" s="64">
        <v>1</v>
      </c>
      <c r="D10" s="64">
        <v>14</v>
      </c>
      <c r="E10" s="64">
        <v>14</v>
      </c>
    </row>
    <row r="11" spans="1:11">
      <c r="A11" s="98" t="s">
        <v>126</v>
      </c>
      <c r="B11" s="98" t="s">
        <v>120</v>
      </c>
      <c r="C11" s="98" t="s">
        <v>120</v>
      </c>
      <c r="D11" s="63">
        <v>16</v>
      </c>
      <c r="E11" s="63">
        <v>16</v>
      </c>
    </row>
    <row r="12" spans="1:11">
      <c r="A12" s="98" t="s">
        <v>127</v>
      </c>
      <c r="B12" s="63">
        <v>2</v>
      </c>
      <c r="C12" s="63">
        <v>2</v>
      </c>
      <c r="D12" s="63">
        <v>20</v>
      </c>
      <c r="E12" s="63">
        <v>20</v>
      </c>
    </row>
    <row r="13" spans="1:11">
      <c r="A13" s="98" t="s">
        <v>128</v>
      </c>
      <c r="B13" s="63">
        <v>3</v>
      </c>
      <c r="C13" s="63">
        <v>3</v>
      </c>
      <c r="D13" s="63">
        <v>22</v>
      </c>
      <c r="E13" s="63">
        <v>20</v>
      </c>
    </row>
    <row r="14" spans="1:11">
      <c r="A14" s="98" t="s">
        <v>129</v>
      </c>
      <c r="B14" s="63">
        <v>3</v>
      </c>
      <c r="C14" s="63">
        <v>3</v>
      </c>
      <c r="D14" s="63">
        <v>12</v>
      </c>
      <c r="E14" s="63">
        <v>11</v>
      </c>
    </row>
    <row r="15" spans="1:11">
      <c r="A15" s="98" t="s">
        <v>130</v>
      </c>
      <c r="B15" s="63">
        <v>2</v>
      </c>
      <c r="C15" s="63">
        <v>2</v>
      </c>
      <c r="D15" s="63">
        <v>28</v>
      </c>
      <c r="E15" s="63">
        <v>27</v>
      </c>
    </row>
    <row r="16" spans="1:11">
      <c r="A16" s="98" t="s">
        <v>131</v>
      </c>
      <c r="B16" s="63">
        <v>6</v>
      </c>
      <c r="C16" s="63">
        <v>5</v>
      </c>
      <c r="D16" s="63">
        <v>26</v>
      </c>
      <c r="E16" s="63">
        <v>23</v>
      </c>
    </row>
    <row r="17" spans="1:5">
      <c r="A17" s="98" t="s">
        <v>132</v>
      </c>
      <c r="B17" s="63">
        <v>2</v>
      </c>
      <c r="C17" s="63">
        <v>2</v>
      </c>
      <c r="D17" s="63">
        <v>22</v>
      </c>
      <c r="E17" s="63">
        <v>22</v>
      </c>
    </row>
    <row r="18" spans="1:5">
      <c r="A18" s="98" t="s">
        <v>133</v>
      </c>
      <c r="B18" s="63">
        <v>7</v>
      </c>
      <c r="C18" s="63">
        <v>7</v>
      </c>
      <c r="D18" s="63">
        <v>26</v>
      </c>
      <c r="E18" s="63">
        <v>22</v>
      </c>
    </row>
    <row r="19" spans="1:5">
      <c r="A19" s="98" t="s">
        <v>134</v>
      </c>
      <c r="B19" s="63">
        <v>3</v>
      </c>
      <c r="C19" s="63">
        <v>3</v>
      </c>
      <c r="D19" s="63">
        <v>20</v>
      </c>
      <c r="E19" s="63">
        <v>19</v>
      </c>
    </row>
    <row r="20" spans="1:5">
      <c r="A20" s="98" t="s">
        <v>135</v>
      </c>
      <c r="B20" s="98" t="s">
        <v>120</v>
      </c>
      <c r="C20" s="98" t="s">
        <v>120</v>
      </c>
      <c r="D20" s="63">
        <v>24</v>
      </c>
      <c r="E20" s="63">
        <v>24</v>
      </c>
    </row>
    <row r="21" spans="1:5">
      <c r="A21" s="98" t="s">
        <v>136</v>
      </c>
      <c r="B21" s="63">
        <v>2</v>
      </c>
      <c r="C21" s="63">
        <v>2</v>
      </c>
      <c r="D21" s="63">
        <v>15</v>
      </c>
      <c r="E21" s="63">
        <v>14</v>
      </c>
    </row>
    <row r="22" spans="1:5">
      <c r="A22" s="98" t="s">
        <v>137</v>
      </c>
      <c r="B22" s="63">
        <v>6</v>
      </c>
      <c r="C22" s="63">
        <v>5</v>
      </c>
      <c r="D22" s="63">
        <v>32</v>
      </c>
      <c r="E22" s="63">
        <v>30</v>
      </c>
    </row>
    <row r="23" spans="1:5">
      <c r="A23" s="98" t="s">
        <v>138</v>
      </c>
      <c r="B23" s="63">
        <v>1</v>
      </c>
      <c r="C23" s="63">
        <v>1</v>
      </c>
      <c r="D23" s="63">
        <v>13</v>
      </c>
      <c r="E23" s="63">
        <v>13</v>
      </c>
    </row>
    <row r="24" spans="1:5">
      <c r="A24" s="98" t="s">
        <v>139</v>
      </c>
      <c r="B24" s="63">
        <v>3</v>
      </c>
      <c r="C24" s="63">
        <v>3</v>
      </c>
      <c r="D24" s="63">
        <v>25</v>
      </c>
      <c r="E24" s="63">
        <v>25</v>
      </c>
    </row>
    <row r="25" spans="1:5">
      <c r="A25" s="98" t="s">
        <v>140</v>
      </c>
      <c r="B25" s="63">
        <v>6</v>
      </c>
      <c r="C25" s="63">
        <v>5</v>
      </c>
      <c r="D25" s="63">
        <v>22</v>
      </c>
      <c r="E25" s="63">
        <v>22</v>
      </c>
    </row>
    <row r="26" spans="1:5">
      <c r="A26" s="98" t="s">
        <v>141</v>
      </c>
      <c r="B26" s="63">
        <v>3</v>
      </c>
      <c r="C26" s="63">
        <v>3</v>
      </c>
      <c r="D26" s="63">
        <v>23</v>
      </c>
      <c r="E26" s="63">
        <v>23</v>
      </c>
    </row>
    <row r="27" spans="1:5">
      <c r="A27" s="98" t="s">
        <v>142</v>
      </c>
      <c r="B27" s="63">
        <v>3</v>
      </c>
      <c r="C27" s="63">
        <v>3</v>
      </c>
      <c r="D27" s="63">
        <v>9</v>
      </c>
      <c r="E27" s="63">
        <v>9</v>
      </c>
    </row>
    <row r="28" spans="1:5">
      <c r="A28" s="98" t="s">
        <v>143</v>
      </c>
      <c r="B28" s="63">
        <v>7</v>
      </c>
      <c r="C28" s="63">
        <v>5</v>
      </c>
      <c r="D28" s="63">
        <v>19</v>
      </c>
      <c r="E28" s="63">
        <v>18</v>
      </c>
    </row>
    <row r="29" spans="1:5">
      <c r="A29" s="98" t="s">
        <v>144</v>
      </c>
      <c r="B29" s="63">
        <v>6</v>
      </c>
      <c r="C29" s="63">
        <v>6</v>
      </c>
      <c r="D29" s="63">
        <v>28</v>
      </c>
      <c r="E29" s="63">
        <v>25</v>
      </c>
    </row>
    <row r="30" spans="1:5">
      <c r="A30" s="98" t="s">
        <v>145</v>
      </c>
      <c r="B30" s="98" t="s">
        <v>120</v>
      </c>
      <c r="C30" s="98" t="s">
        <v>120</v>
      </c>
      <c r="D30" s="63">
        <v>15</v>
      </c>
      <c r="E30" s="63">
        <v>14</v>
      </c>
    </row>
    <row r="31" spans="1:5">
      <c r="A31" s="98" t="s">
        <v>146</v>
      </c>
      <c r="B31" s="63">
        <v>4</v>
      </c>
      <c r="C31" s="63">
        <v>4</v>
      </c>
      <c r="D31" s="63">
        <v>15</v>
      </c>
      <c r="E31" s="63">
        <v>15</v>
      </c>
    </row>
    <row r="32" spans="1:5">
      <c r="A32" s="98" t="s">
        <v>147</v>
      </c>
      <c r="B32" s="63">
        <v>3</v>
      </c>
      <c r="C32" s="63">
        <v>3</v>
      </c>
      <c r="D32" s="63">
        <v>16</v>
      </c>
      <c r="E32" s="63">
        <v>16</v>
      </c>
    </row>
    <row r="33" spans="1:5">
      <c r="A33" s="98" t="s">
        <v>148</v>
      </c>
      <c r="B33" s="63">
        <v>4</v>
      </c>
      <c r="C33" s="63">
        <v>3</v>
      </c>
      <c r="D33" s="63">
        <v>15</v>
      </c>
      <c r="E33" s="63">
        <v>14</v>
      </c>
    </row>
    <row r="34" spans="1:5">
      <c r="A34" s="98" t="s">
        <v>149</v>
      </c>
      <c r="B34" s="63">
        <v>1</v>
      </c>
      <c r="C34" s="63">
        <v>1</v>
      </c>
      <c r="D34" s="63">
        <v>14</v>
      </c>
      <c r="E34" s="63">
        <v>14</v>
      </c>
    </row>
    <row r="35" spans="1:5">
      <c r="A35" s="98" t="s">
        <v>150</v>
      </c>
      <c r="B35" s="63">
        <v>2</v>
      </c>
      <c r="C35" s="63">
        <v>2</v>
      </c>
      <c r="D35" s="63">
        <v>17</v>
      </c>
      <c r="E35" s="63">
        <v>16</v>
      </c>
    </row>
    <row r="36" spans="1:5">
      <c r="A36" s="98" t="s">
        <v>151</v>
      </c>
      <c r="B36" s="63">
        <v>3</v>
      </c>
      <c r="C36" s="63">
        <v>3</v>
      </c>
      <c r="D36" s="63">
        <v>24</v>
      </c>
      <c r="E36" s="63">
        <v>24</v>
      </c>
    </row>
  </sheetData>
  <mergeCells count="1">
    <mergeCell ref="B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B48" sqref="B48"/>
    </sheetView>
  </sheetViews>
  <sheetFormatPr baseColWidth="10" defaultColWidth="8.83203125" defaultRowHeight="14"/>
  <cols>
    <col min="1" max="21" width="17" style="67" customWidth="1"/>
    <col min="22" max="16384" width="8.83203125" style="67"/>
  </cols>
  <sheetData>
    <row r="1" spans="1:21" ht="63" customHeight="1">
      <c r="B1" s="126" t="s">
        <v>73</v>
      </c>
      <c r="C1" s="126"/>
      <c r="D1" s="126"/>
      <c r="E1" s="126"/>
      <c r="F1" s="126"/>
      <c r="G1" s="126"/>
      <c r="H1" s="126"/>
    </row>
    <row r="2" spans="1:21" ht="16">
      <c r="A2" s="68" t="s">
        <v>0</v>
      </c>
      <c r="B2" s="68" t="s">
        <v>109</v>
      </c>
      <c r="C2" s="68" t="s">
        <v>110</v>
      </c>
      <c r="D2" s="68" t="s">
        <v>176</v>
      </c>
      <c r="E2" s="68" t="s">
        <v>177</v>
      </c>
      <c r="F2" s="68" t="s">
        <v>178</v>
      </c>
      <c r="G2" s="68" t="s">
        <v>179</v>
      </c>
      <c r="H2" s="68" t="s">
        <v>180</v>
      </c>
      <c r="I2" s="68" t="s">
        <v>181</v>
      </c>
      <c r="J2" s="68" t="s">
        <v>182</v>
      </c>
      <c r="K2" s="68" t="s">
        <v>183</v>
      </c>
      <c r="L2" s="68" t="s">
        <v>184</v>
      </c>
      <c r="M2" s="68" t="s">
        <v>185</v>
      </c>
      <c r="N2" s="68" t="s">
        <v>186</v>
      </c>
      <c r="O2" s="68" t="s">
        <v>187</v>
      </c>
      <c r="P2" s="68" t="s">
        <v>188</v>
      </c>
      <c r="Q2" s="68" t="s">
        <v>189</v>
      </c>
      <c r="R2" s="68" t="s">
        <v>190</v>
      </c>
      <c r="S2" s="68" t="s">
        <v>191</v>
      </c>
      <c r="T2" s="68" t="s">
        <v>192</v>
      </c>
      <c r="U2" s="68" t="s">
        <v>193</v>
      </c>
    </row>
    <row r="3" spans="1:21" ht="15">
      <c r="A3" s="113" t="s">
        <v>194</v>
      </c>
      <c r="B3" s="113">
        <v>0</v>
      </c>
      <c r="C3" s="113">
        <v>0</v>
      </c>
      <c r="D3" s="79">
        <v>9</v>
      </c>
      <c r="E3" s="79">
        <v>1</v>
      </c>
      <c r="F3" s="113">
        <v>0</v>
      </c>
      <c r="G3" s="113">
        <v>0</v>
      </c>
      <c r="H3" s="113">
        <v>0</v>
      </c>
      <c r="I3" s="113">
        <v>0</v>
      </c>
      <c r="J3" s="113">
        <v>0</v>
      </c>
      <c r="K3" s="113">
        <v>0</v>
      </c>
      <c r="L3" s="113">
        <v>0</v>
      </c>
      <c r="M3" s="113">
        <v>0</v>
      </c>
      <c r="N3" s="113">
        <v>0</v>
      </c>
      <c r="O3" s="113">
        <v>0</v>
      </c>
      <c r="P3" s="113">
        <v>0</v>
      </c>
      <c r="Q3" s="113">
        <v>0</v>
      </c>
      <c r="R3" s="113">
        <v>0</v>
      </c>
      <c r="S3" s="113">
        <v>0</v>
      </c>
      <c r="T3" s="113">
        <v>0</v>
      </c>
      <c r="U3" s="113">
        <v>0</v>
      </c>
    </row>
    <row r="4" spans="1:21" ht="15">
      <c r="A4" s="113" t="s">
        <v>197</v>
      </c>
      <c r="B4" s="113">
        <v>0</v>
      </c>
      <c r="C4" s="113">
        <v>0</v>
      </c>
      <c r="D4" s="79">
        <v>2</v>
      </c>
      <c r="E4" s="79">
        <v>2</v>
      </c>
      <c r="F4" s="79">
        <v>6</v>
      </c>
      <c r="G4" s="79">
        <v>2</v>
      </c>
      <c r="H4" s="113">
        <v>0</v>
      </c>
      <c r="I4" s="113">
        <v>0</v>
      </c>
      <c r="J4" s="113">
        <v>0</v>
      </c>
      <c r="K4" s="113">
        <v>0</v>
      </c>
      <c r="L4" s="113">
        <v>0</v>
      </c>
      <c r="M4" s="113">
        <v>0</v>
      </c>
      <c r="N4" s="113">
        <v>0</v>
      </c>
      <c r="O4" s="113">
        <v>0</v>
      </c>
      <c r="P4" s="113">
        <v>0</v>
      </c>
      <c r="Q4" s="113">
        <v>0</v>
      </c>
      <c r="R4" s="113">
        <v>0</v>
      </c>
      <c r="S4" s="113">
        <v>0</v>
      </c>
      <c r="T4" s="113">
        <v>0</v>
      </c>
      <c r="U4" s="113">
        <v>0</v>
      </c>
    </row>
    <row r="5" spans="1:21" ht="15">
      <c r="A5" s="113" t="s">
        <v>201</v>
      </c>
      <c r="B5" s="113">
        <v>0</v>
      </c>
      <c r="C5" s="113">
        <v>0</v>
      </c>
      <c r="D5" s="79">
        <v>10</v>
      </c>
      <c r="E5" s="79">
        <v>2</v>
      </c>
      <c r="F5" s="79">
        <v>2</v>
      </c>
      <c r="G5" s="79">
        <v>1</v>
      </c>
      <c r="H5" s="113">
        <v>0</v>
      </c>
      <c r="I5" s="113">
        <v>0</v>
      </c>
      <c r="J5" s="113">
        <v>0</v>
      </c>
      <c r="K5" s="113">
        <v>0</v>
      </c>
      <c r="L5" s="113">
        <v>0</v>
      </c>
      <c r="M5" s="113">
        <v>0</v>
      </c>
      <c r="N5" s="113">
        <v>0</v>
      </c>
      <c r="O5" s="113">
        <v>0</v>
      </c>
      <c r="P5" s="113">
        <v>0</v>
      </c>
      <c r="Q5" s="113">
        <v>0</v>
      </c>
      <c r="R5" s="113">
        <v>0</v>
      </c>
      <c r="S5" s="113">
        <v>0</v>
      </c>
      <c r="T5" s="113">
        <v>0</v>
      </c>
      <c r="U5" s="113">
        <v>0</v>
      </c>
    </row>
    <row r="6" spans="1:21" ht="15">
      <c r="A6" s="113" t="s">
        <v>204</v>
      </c>
      <c r="B6" s="113">
        <v>0</v>
      </c>
      <c r="C6" s="113">
        <v>0</v>
      </c>
      <c r="D6" s="79">
        <v>1</v>
      </c>
      <c r="E6" s="79">
        <v>1</v>
      </c>
      <c r="F6" s="79">
        <v>1</v>
      </c>
      <c r="G6" s="79">
        <v>1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113">
        <v>0</v>
      </c>
      <c r="R6" s="113">
        <v>0</v>
      </c>
      <c r="S6" s="113">
        <v>0</v>
      </c>
      <c r="T6" s="113">
        <v>0</v>
      </c>
      <c r="U6" s="113">
        <v>0</v>
      </c>
    </row>
    <row r="7" spans="1:21" ht="15">
      <c r="A7" s="113" t="s">
        <v>205</v>
      </c>
      <c r="B7" s="113">
        <v>0</v>
      </c>
      <c r="C7" s="113">
        <v>0</v>
      </c>
      <c r="D7" s="79">
        <v>2</v>
      </c>
      <c r="E7" s="79">
        <v>2</v>
      </c>
      <c r="F7" s="79">
        <v>2</v>
      </c>
      <c r="G7" s="79">
        <v>2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113">
        <v>0</v>
      </c>
      <c r="N7" s="113">
        <v>0</v>
      </c>
      <c r="O7" s="113">
        <v>0</v>
      </c>
      <c r="P7" s="113">
        <v>0</v>
      </c>
      <c r="Q7" s="113">
        <v>0</v>
      </c>
      <c r="R7" s="113">
        <v>0</v>
      </c>
      <c r="S7" s="113">
        <v>0</v>
      </c>
      <c r="T7" s="113">
        <v>0</v>
      </c>
      <c r="U7" s="113">
        <v>0</v>
      </c>
    </row>
    <row r="8" spans="1:21" ht="15">
      <c r="A8" s="113" t="s">
        <v>207</v>
      </c>
      <c r="B8" s="113">
        <v>0</v>
      </c>
      <c r="C8" s="113">
        <v>0</v>
      </c>
      <c r="D8" s="79">
        <v>1</v>
      </c>
      <c r="E8" s="79">
        <v>1</v>
      </c>
      <c r="F8" s="113">
        <v>0</v>
      </c>
      <c r="G8" s="113">
        <v>0</v>
      </c>
      <c r="H8" s="113">
        <v>0</v>
      </c>
      <c r="I8" s="113">
        <v>0</v>
      </c>
      <c r="J8" s="113">
        <v>0</v>
      </c>
      <c r="K8" s="113">
        <v>0</v>
      </c>
      <c r="L8" s="113">
        <v>0</v>
      </c>
      <c r="M8" s="113">
        <v>0</v>
      </c>
      <c r="N8" s="113">
        <v>0</v>
      </c>
      <c r="O8" s="113">
        <v>0</v>
      </c>
      <c r="P8" s="113">
        <v>0</v>
      </c>
      <c r="Q8" s="113">
        <v>0</v>
      </c>
      <c r="R8" s="113">
        <v>0</v>
      </c>
      <c r="S8" s="113">
        <v>0</v>
      </c>
      <c r="T8" s="113">
        <v>0</v>
      </c>
      <c r="U8" s="113">
        <v>0</v>
      </c>
    </row>
    <row r="9" spans="1:21" ht="15">
      <c r="A9" s="113" t="s">
        <v>208</v>
      </c>
      <c r="B9" s="79">
        <v>1</v>
      </c>
      <c r="C9" s="79">
        <v>1</v>
      </c>
      <c r="D9" s="113">
        <v>0</v>
      </c>
      <c r="E9" s="113">
        <v>0</v>
      </c>
      <c r="F9" s="79">
        <v>2</v>
      </c>
      <c r="G9" s="79">
        <v>1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0</v>
      </c>
      <c r="Q9" s="113">
        <v>0</v>
      </c>
      <c r="R9" s="113">
        <v>0</v>
      </c>
      <c r="S9" s="113">
        <v>0</v>
      </c>
      <c r="T9" s="113">
        <v>0</v>
      </c>
      <c r="U9" s="113">
        <v>0</v>
      </c>
    </row>
    <row r="10" spans="1:21" ht="15">
      <c r="A10" s="113" t="s">
        <v>210</v>
      </c>
      <c r="B10" s="113">
        <v>0</v>
      </c>
      <c r="C10" s="113">
        <v>0</v>
      </c>
      <c r="D10" s="79">
        <v>1</v>
      </c>
      <c r="E10" s="79">
        <v>1</v>
      </c>
      <c r="F10" s="113">
        <v>0</v>
      </c>
      <c r="G10" s="113">
        <v>0</v>
      </c>
      <c r="H10" s="113">
        <v>0</v>
      </c>
      <c r="I10" s="113">
        <v>0</v>
      </c>
      <c r="J10" s="113">
        <v>0</v>
      </c>
      <c r="K10" s="113">
        <v>0</v>
      </c>
      <c r="L10" s="113">
        <v>0</v>
      </c>
      <c r="M10" s="113">
        <v>0</v>
      </c>
      <c r="N10" s="113">
        <v>0</v>
      </c>
      <c r="O10" s="113">
        <v>0</v>
      </c>
      <c r="P10" s="113">
        <v>0</v>
      </c>
      <c r="Q10" s="113">
        <v>0</v>
      </c>
      <c r="R10" s="113">
        <v>0</v>
      </c>
      <c r="S10" s="113">
        <v>0</v>
      </c>
      <c r="T10" s="113">
        <v>0</v>
      </c>
      <c r="U10" s="113">
        <v>0</v>
      </c>
    </row>
    <row r="11" spans="1:21" ht="15">
      <c r="A11" s="113" t="s">
        <v>211</v>
      </c>
      <c r="B11" s="79">
        <v>156</v>
      </c>
      <c r="C11" s="79">
        <v>109</v>
      </c>
      <c r="D11" s="79">
        <v>73</v>
      </c>
      <c r="E11" s="79">
        <v>10</v>
      </c>
      <c r="F11" s="79">
        <v>24</v>
      </c>
      <c r="G11" s="79">
        <v>7</v>
      </c>
      <c r="H11" s="79">
        <v>2</v>
      </c>
      <c r="I11" s="79">
        <v>2</v>
      </c>
      <c r="J11" s="79">
        <v>2</v>
      </c>
      <c r="K11" s="79">
        <v>2</v>
      </c>
      <c r="L11" s="79">
        <v>1</v>
      </c>
      <c r="M11" s="79">
        <v>1</v>
      </c>
      <c r="N11" s="79">
        <v>7</v>
      </c>
      <c r="O11" s="79">
        <v>5</v>
      </c>
      <c r="P11" s="79">
        <v>2</v>
      </c>
      <c r="Q11" s="79">
        <v>1</v>
      </c>
      <c r="R11" s="79">
        <v>2</v>
      </c>
      <c r="S11" s="79">
        <v>2</v>
      </c>
      <c r="T11" s="113">
        <v>0</v>
      </c>
      <c r="U11" s="113">
        <v>0</v>
      </c>
    </row>
    <row r="12" spans="1:21" ht="15">
      <c r="A12" s="113" t="s">
        <v>213</v>
      </c>
      <c r="B12" s="79">
        <v>305</v>
      </c>
      <c r="C12" s="79">
        <v>207</v>
      </c>
      <c r="D12" s="79">
        <v>53</v>
      </c>
      <c r="E12" s="79">
        <v>12</v>
      </c>
      <c r="F12" s="79">
        <v>51</v>
      </c>
      <c r="G12" s="79">
        <v>13</v>
      </c>
      <c r="H12" s="79">
        <v>2</v>
      </c>
      <c r="I12" s="79">
        <v>2</v>
      </c>
      <c r="J12" s="79">
        <v>4</v>
      </c>
      <c r="K12" s="79">
        <v>2</v>
      </c>
      <c r="L12" s="79">
        <v>6</v>
      </c>
      <c r="M12" s="79">
        <v>5</v>
      </c>
      <c r="N12" s="79">
        <v>12</v>
      </c>
      <c r="O12" s="79">
        <v>11</v>
      </c>
      <c r="P12" s="79">
        <v>9</v>
      </c>
      <c r="Q12" s="79">
        <v>6</v>
      </c>
      <c r="R12" s="79">
        <v>3</v>
      </c>
      <c r="S12" s="79">
        <v>2</v>
      </c>
      <c r="T12" s="79">
        <v>2</v>
      </c>
      <c r="U12" s="79">
        <v>2</v>
      </c>
    </row>
    <row r="13" spans="1:21" ht="15">
      <c r="A13" s="113" t="s">
        <v>216</v>
      </c>
      <c r="B13" s="79">
        <v>177</v>
      </c>
      <c r="C13" s="79">
        <v>92</v>
      </c>
      <c r="D13" s="79">
        <v>124</v>
      </c>
      <c r="E13" s="79">
        <v>11</v>
      </c>
      <c r="F13" s="79">
        <v>58</v>
      </c>
      <c r="G13" s="79">
        <v>12</v>
      </c>
      <c r="H13" s="79">
        <v>4</v>
      </c>
      <c r="I13" s="79">
        <v>3</v>
      </c>
      <c r="J13" s="113">
        <v>0</v>
      </c>
      <c r="K13" s="113">
        <v>0</v>
      </c>
      <c r="L13" s="79">
        <v>4</v>
      </c>
      <c r="M13" s="79">
        <v>4</v>
      </c>
      <c r="N13" s="79">
        <v>4</v>
      </c>
      <c r="O13" s="79">
        <v>4</v>
      </c>
      <c r="P13" s="79">
        <v>8</v>
      </c>
      <c r="Q13" s="79">
        <v>6</v>
      </c>
      <c r="R13" s="79">
        <v>1</v>
      </c>
      <c r="S13" s="79">
        <v>1</v>
      </c>
      <c r="T13" s="79">
        <v>7</v>
      </c>
      <c r="U13" s="79">
        <v>5</v>
      </c>
    </row>
    <row r="14" spans="1:21" ht="15">
      <c r="A14" s="113" t="s">
        <v>217</v>
      </c>
      <c r="B14" s="79">
        <v>296</v>
      </c>
      <c r="C14" s="79">
        <v>215</v>
      </c>
      <c r="D14" s="79">
        <v>199</v>
      </c>
      <c r="E14" s="79">
        <v>11</v>
      </c>
      <c r="F14" s="79">
        <v>50</v>
      </c>
      <c r="G14" s="79">
        <v>13</v>
      </c>
      <c r="H14" s="79">
        <v>4</v>
      </c>
      <c r="I14" s="79">
        <v>3</v>
      </c>
      <c r="J14" s="79">
        <v>4</v>
      </c>
      <c r="K14" s="79">
        <v>4</v>
      </c>
      <c r="L14" s="79">
        <v>9</v>
      </c>
      <c r="M14" s="79">
        <v>8</v>
      </c>
      <c r="N14" s="79">
        <v>6</v>
      </c>
      <c r="O14" s="79">
        <v>5</v>
      </c>
      <c r="P14" s="79">
        <v>1</v>
      </c>
      <c r="Q14" s="79">
        <v>1</v>
      </c>
      <c r="R14" s="79">
        <v>5</v>
      </c>
      <c r="S14" s="79">
        <v>5</v>
      </c>
      <c r="T14" s="79">
        <v>5</v>
      </c>
      <c r="U14" s="79">
        <v>2</v>
      </c>
    </row>
    <row r="15" spans="1:21" ht="15">
      <c r="A15" s="113" t="s">
        <v>218</v>
      </c>
      <c r="B15" s="79">
        <v>144</v>
      </c>
      <c r="C15" s="79">
        <v>112</v>
      </c>
      <c r="D15" s="79">
        <v>23</v>
      </c>
      <c r="E15" s="79">
        <v>9</v>
      </c>
      <c r="F15" s="79">
        <v>10</v>
      </c>
      <c r="G15" s="79">
        <v>6</v>
      </c>
      <c r="H15" s="79">
        <v>1</v>
      </c>
      <c r="I15" s="79">
        <v>1</v>
      </c>
      <c r="J15" s="79">
        <v>1</v>
      </c>
      <c r="K15" s="79">
        <v>1</v>
      </c>
      <c r="L15" s="79">
        <v>2</v>
      </c>
      <c r="M15" s="79">
        <v>2</v>
      </c>
      <c r="N15" s="79">
        <v>4</v>
      </c>
      <c r="O15" s="79">
        <v>4</v>
      </c>
      <c r="P15" s="79">
        <v>1</v>
      </c>
      <c r="Q15" s="79">
        <v>1</v>
      </c>
      <c r="R15" s="79">
        <v>2</v>
      </c>
      <c r="S15" s="79">
        <v>2</v>
      </c>
      <c r="T15" s="113">
        <v>0</v>
      </c>
      <c r="U15" s="113">
        <v>0</v>
      </c>
    </row>
    <row r="16" spans="1:21" ht="15">
      <c r="A16" s="113" t="s">
        <v>219</v>
      </c>
      <c r="B16" s="79">
        <v>104</v>
      </c>
      <c r="C16" s="79">
        <v>68</v>
      </c>
      <c r="D16" s="79">
        <v>96</v>
      </c>
      <c r="E16" s="79">
        <v>7</v>
      </c>
      <c r="F16" s="79">
        <v>18</v>
      </c>
      <c r="G16" s="79">
        <v>5</v>
      </c>
      <c r="H16" s="113">
        <v>0</v>
      </c>
      <c r="I16" s="113">
        <v>0</v>
      </c>
      <c r="J16" s="113">
        <v>0</v>
      </c>
      <c r="K16" s="113">
        <v>0</v>
      </c>
      <c r="L16" s="79">
        <v>6</v>
      </c>
      <c r="M16" s="79">
        <v>3</v>
      </c>
      <c r="N16" s="79">
        <v>3</v>
      </c>
      <c r="O16" s="79">
        <v>3</v>
      </c>
      <c r="P16" s="79">
        <v>4</v>
      </c>
      <c r="Q16" s="79">
        <v>2</v>
      </c>
      <c r="R16" s="79">
        <v>2</v>
      </c>
      <c r="S16" s="79">
        <v>2</v>
      </c>
      <c r="T16" s="79">
        <v>2</v>
      </c>
      <c r="U16" s="79">
        <v>1</v>
      </c>
    </row>
    <row r="17" spans="1:21" ht="15">
      <c r="A17" s="113" t="s">
        <v>221</v>
      </c>
      <c r="B17" s="79">
        <v>97</v>
      </c>
      <c r="C17" s="79">
        <v>66</v>
      </c>
      <c r="D17" s="79">
        <v>53</v>
      </c>
      <c r="E17" s="79">
        <v>11</v>
      </c>
      <c r="F17" s="79">
        <v>64</v>
      </c>
      <c r="G17" s="79">
        <v>8</v>
      </c>
      <c r="H17" s="79">
        <v>1</v>
      </c>
      <c r="I17" s="79">
        <v>1</v>
      </c>
      <c r="J17" s="113">
        <v>0</v>
      </c>
      <c r="K17" s="113">
        <v>0</v>
      </c>
      <c r="L17" s="79">
        <v>4</v>
      </c>
      <c r="M17" s="79">
        <v>4</v>
      </c>
      <c r="N17" s="79">
        <v>6</v>
      </c>
      <c r="O17" s="79">
        <v>4</v>
      </c>
      <c r="P17" s="79">
        <v>3</v>
      </c>
      <c r="Q17" s="79">
        <v>3</v>
      </c>
      <c r="R17" s="113">
        <v>0</v>
      </c>
      <c r="S17" s="113">
        <v>0</v>
      </c>
      <c r="T17" s="113">
        <v>0</v>
      </c>
      <c r="U17" s="113">
        <v>0</v>
      </c>
    </row>
    <row r="18" spans="1:21" ht="15">
      <c r="A18" s="113" t="s">
        <v>222</v>
      </c>
      <c r="B18" s="79">
        <v>175</v>
      </c>
      <c r="C18" s="79">
        <v>134</v>
      </c>
      <c r="D18" s="79">
        <v>23</v>
      </c>
      <c r="E18" s="79">
        <v>11</v>
      </c>
      <c r="F18" s="79">
        <v>33</v>
      </c>
      <c r="G18" s="79">
        <v>8</v>
      </c>
      <c r="H18" s="79">
        <v>1</v>
      </c>
      <c r="I18" s="79">
        <v>1</v>
      </c>
      <c r="J18" s="79">
        <v>4</v>
      </c>
      <c r="K18" s="79">
        <v>4</v>
      </c>
      <c r="L18" s="79">
        <v>9</v>
      </c>
      <c r="M18" s="79">
        <v>6</v>
      </c>
      <c r="N18" s="79">
        <v>6</v>
      </c>
      <c r="O18" s="79">
        <v>5</v>
      </c>
      <c r="P18" s="79">
        <v>2</v>
      </c>
      <c r="Q18" s="79">
        <v>2</v>
      </c>
      <c r="R18" s="79">
        <v>3</v>
      </c>
      <c r="S18" s="79">
        <v>3</v>
      </c>
      <c r="T18" s="113">
        <v>0</v>
      </c>
      <c r="U18" s="113">
        <v>0</v>
      </c>
    </row>
    <row r="19" spans="1:21" ht="15">
      <c r="A19" s="113" t="s">
        <v>224</v>
      </c>
      <c r="B19" s="79">
        <v>201</v>
      </c>
      <c r="C19" s="79">
        <v>127</v>
      </c>
      <c r="D19" s="79">
        <v>180</v>
      </c>
      <c r="E19" s="79">
        <v>20</v>
      </c>
      <c r="F19" s="79">
        <v>84</v>
      </c>
      <c r="G19" s="79">
        <v>16</v>
      </c>
      <c r="H19" s="79">
        <v>2</v>
      </c>
      <c r="I19" s="79">
        <v>2</v>
      </c>
      <c r="J19" s="113">
        <v>0</v>
      </c>
      <c r="K19" s="113">
        <v>0</v>
      </c>
      <c r="L19" s="79">
        <v>6</v>
      </c>
      <c r="M19" s="79">
        <v>6</v>
      </c>
      <c r="N19" s="79">
        <v>9</v>
      </c>
      <c r="O19" s="79">
        <v>7</v>
      </c>
      <c r="P19" s="79">
        <v>4</v>
      </c>
      <c r="Q19" s="79">
        <v>4</v>
      </c>
      <c r="R19" s="79">
        <v>5</v>
      </c>
      <c r="S19" s="79">
        <v>3</v>
      </c>
      <c r="T19" s="79">
        <v>1</v>
      </c>
      <c r="U19" s="79">
        <v>1</v>
      </c>
    </row>
    <row r="20" spans="1:21" ht="15">
      <c r="A20" s="113" t="s">
        <v>226</v>
      </c>
      <c r="B20" s="79">
        <v>180</v>
      </c>
      <c r="C20" s="79">
        <v>121</v>
      </c>
      <c r="D20" s="79">
        <v>130</v>
      </c>
      <c r="E20" s="79">
        <v>13</v>
      </c>
      <c r="F20" s="79">
        <v>66</v>
      </c>
      <c r="G20" s="79">
        <v>12</v>
      </c>
      <c r="H20" s="113">
        <v>0</v>
      </c>
      <c r="I20" s="113">
        <v>0</v>
      </c>
      <c r="J20" s="113">
        <v>0</v>
      </c>
      <c r="K20" s="113">
        <v>0</v>
      </c>
      <c r="L20" s="79">
        <v>2</v>
      </c>
      <c r="M20" s="79">
        <v>2</v>
      </c>
      <c r="N20" s="79">
        <v>9</v>
      </c>
      <c r="O20" s="79">
        <v>7</v>
      </c>
      <c r="P20" s="79">
        <v>4</v>
      </c>
      <c r="Q20" s="79">
        <v>3</v>
      </c>
      <c r="R20" s="79">
        <v>8</v>
      </c>
      <c r="S20" s="79">
        <v>3</v>
      </c>
      <c r="T20" s="79">
        <v>1</v>
      </c>
      <c r="U20" s="79">
        <v>1</v>
      </c>
    </row>
    <row r="21" spans="1:21" ht="15">
      <c r="A21" s="113" t="s">
        <v>227</v>
      </c>
      <c r="B21" s="79">
        <v>199</v>
      </c>
      <c r="C21" s="79">
        <v>121</v>
      </c>
      <c r="D21" s="79">
        <v>26</v>
      </c>
      <c r="E21" s="79">
        <v>11</v>
      </c>
      <c r="F21" s="79">
        <v>42</v>
      </c>
      <c r="G21" s="79">
        <v>10</v>
      </c>
      <c r="H21" s="79">
        <v>1</v>
      </c>
      <c r="I21" s="79">
        <v>1</v>
      </c>
      <c r="J21" s="79">
        <v>2</v>
      </c>
      <c r="K21" s="79">
        <v>1</v>
      </c>
      <c r="L21" s="79">
        <v>5</v>
      </c>
      <c r="M21" s="79">
        <v>5</v>
      </c>
      <c r="N21" s="79">
        <v>7</v>
      </c>
      <c r="O21" s="79">
        <v>6</v>
      </c>
      <c r="P21" s="79">
        <v>9</v>
      </c>
      <c r="Q21" s="79">
        <v>4</v>
      </c>
      <c r="R21" s="79">
        <v>4</v>
      </c>
      <c r="S21" s="79">
        <v>3</v>
      </c>
      <c r="T21" s="113">
        <v>0</v>
      </c>
      <c r="U21" s="113">
        <v>0</v>
      </c>
    </row>
    <row r="22" spans="1:21" ht="15">
      <c r="A22" s="113" t="s">
        <v>230</v>
      </c>
      <c r="B22" s="79">
        <v>185</v>
      </c>
      <c r="C22" s="79">
        <v>137</v>
      </c>
      <c r="D22" s="79">
        <v>67</v>
      </c>
      <c r="E22" s="79">
        <v>13</v>
      </c>
      <c r="F22" s="79">
        <v>52</v>
      </c>
      <c r="G22" s="79">
        <v>11</v>
      </c>
      <c r="H22" s="79">
        <v>2</v>
      </c>
      <c r="I22" s="79">
        <v>2</v>
      </c>
      <c r="J22" s="79">
        <v>3</v>
      </c>
      <c r="K22" s="79">
        <v>2</v>
      </c>
      <c r="L22" s="79">
        <v>7</v>
      </c>
      <c r="M22" s="79">
        <v>4</v>
      </c>
      <c r="N22" s="79">
        <v>3</v>
      </c>
      <c r="O22" s="79">
        <v>3</v>
      </c>
      <c r="P22" s="79">
        <v>6</v>
      </c>
      <c r="Q22" s="79">
        <v>4</v>
      </c>
      <c r="R22" s="79">
        <v>3</v>
      </c>
      <c r="S22" s="79">
        <v>2</v>
      </c>
      <c r="T22" s="79">
        <v>3</v>
      </c>
      <c r="U22" s="79">
        <v>3</v>
      </c>
    </row>
    <row r="23" spans="1:21" ht="15">
      <c r="A23" s="113" t="s">
        <v>231</v>
      </c>
      <c r="B23" s="79">
        <v>90</v>
      </c>
      <c r="C23" s="79">
        <v>66</v>
      </c>
      <c r="D23" s="79">
        <v>8</v>
      </c>
      <c r="E23" s="79">
        <v>4</v>
      </c>
      <c r="F23" s="79">
        <v>11</v>
      </c>
      <c r="G23" s="79">
        <v>2</v>
      </c>
      <c r="H23" s="113">
        <v>0</v>
      </c>
      <c r="I23" s="113">
        <v>0</v>
      </c>
      <c r="J23" s="113">
        <v>0</v>
      </c>
      <c r="K23" s="113">
        <v>0</v>
      </c>
      <c r="L23" s="113">
        <v>0</v>
      </c>
      <c r="M23" s="113">
        <v>0</v>
      </c>
      <c r="N23" s="113">
        <v>0</v>
      </c>
      <c r="O23" s="113">
        <v>0</v>
      </c>
      <c r="P23" s="79">
        <v>2</v>
      </c>
      <c r="Q23" s="79">
        <v>2</v>
      </c>
      <c r="R23" s="79">
        <v>1</v>
      </c>
      <c r="S23" s="79">
        <v>1</v>
      </c>
      <c r="T23" s="79">
        <v>1</v>
      </c>
      <c r="U23" s="79">
        <v>1</v>
      </c>
    </row>
    <row r="24" spans="1:21" ht="15">
      <c r="A24" s="113" t="s">
        <v>232</v>
      </c>
      <c r="B24" s="79">
        <v>113</v>
      </c>
      <c r="C24" s="79">
        <v>70</v>
      </c>
      <c r="D24" s="79">
        <v>27</v>
      </c>
      <c r="E24" s="79">
        <v>3</v>
      </c>
      <c r="F24" s="79">
        <v>25</v>
      </c>
      <c r="G24" s="79">
        <v>2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  <c r="M24" s="113">
        <v>0</v>
      </c>
      <c r="N24" s="79">
        <v>6</v>
      </c>
      <c r="O24" s="79">
        <v>4</v>
      </c>
      <c r="P24" s="79">
        <v>8</v>
      </c>
      <c r="Q24" s="79">
        <v>3</v>
      </c>
      <c r="R24" s="113">
        <v>0</v>
      </c>
      <c r="S24" s="113">
        <v>0</v>
      </c>
      <c r="T24" s="79">
        <v>1</v>
      </c>
      <c r="U24" s="79">
        <v>1</v>
      </c>
    </row>
    <row r="25" spans="1:21" ht="15">
      <c r="A25" s="113" t="s">
        <v>235</v>
      </c>
      <c r="B25" s="79">
        <v>150</v>
      </c>
      <c r="C25" s="79">
        <v>114</v>
      </c>
      <c r="D25" s="79">
        <v>34</v>
      </c>
      <c r="E25" s="79">
        <v>9</v>
      </c>
      <c r="F25" s="79">
        <v>35</v>
      </c>
      <c r="G25" s="79">
        <v>8</v>
      </c>
      <c r="H25" s="79">
        <v>2</v>
      </c>
      <c r="I25" s="79">
        <v>2</v>
      </c>
      <c r="J25" s="113">
        <v>0</v>
      </c>
      <c r="K25" s="113">
        <v>0</v>
      </c>
      <c r="L25" s="79">
        <v>7</v>
      </c>
      <c r="M25" s="79">
        <v>5</v>
      </c>
      <c r="N25" s="79">
        <v>1</v>
      </c>
      <c r="O25" s="79">
        <v>1</v>
      </c>
      <c r="P25" s="79">
        <v>2</v>
      </c>
      <c r="Q25" s="79">
        <v>2</v>
      </c>
      <c r="R25" s="113">
        <v>0</v>
      </c>
      <c r="S25" s="113">
        <v>0</v>
      </c>
      <c r="T25" s="113">
        <v>0</v>
      </c>
      <c r="U25" s="113">
        <v>0</v>
      </c>
    </row>
    <row r="26" spans="1:21" ht="15">
      <c r="A26" s="113" t="s">
        <v>236</v>
      </c>
      <c r="B26" s="79">
        <v>111</v>
      </c>
      <c r="C26" s="79">
        <v>71</v>
      </c>
      <c r="D26" s="79">
        <v>87</v>
      </c>
      <c r="E26" s="79">
        <v>13</v>
      </c>
      <c r="F26" s="79">
        <v>52</v>
      </c>
      <c r="G26" s="79">
        <v>11</v>
      </c>
      <c r="H26" s="113">
        <v>0</v>
      </c>
      <c r="I26" s="113">
        <v>0</v>
      </c>
      <c r="J26" s="79">
        <v>1</v>
      </c>
      <c r="K26" s="79">
        <v>1</v>
      </c>
      <c r="L26" s="113">
        <v>0</v>
      </c>
      <c r="M26" s="113">
        <v>0</v>
      </c>
      <c r="N26" s="79">
        <v>3</v>
      </c>
      <c r="O26" s="79">
        <v>3</v>
      </c>
      <c r="P26" s="79">
        <v>1</v>
      </c>
      <c r="Q26" s="79">
        <v>1</v>
      </c>
      <c r="R26" s="79">
        <v>2</v>
      </c>
      <c r="S26" s="79">
        <v>1</v>
      </c>
      <c r="T26" s="113">
        <v>0</v>
      </c>
      <c r="U26" s="113">
        <v>0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G34" sqref="G34"/>
    </sheetView>
  </sheetViews>
  <sheetFormatPr baseColWidth="10" defaultColWidth="8.83203125" defaultRowHeight="14"/>
  <cols>
    <col min="1" max="17" width="17" style="67" customWidth="1"/>
    <col min="18" max="16384" width="8.83203125" style="67"/>
  </cols>
  <sheetData>
    <row r="1" spans="1:17" ht="52" customHeight="1">
      <c r="B1" s="127" t="s">
        <v>256</v>
      </c>
      <c r="C1" s="126"/>
      <c r="D1" s="126"/>
      <c r="E1" s="126"/>
      <c r="F1" s="126"/>
      <c r="G1" s="126"/>
      <c r="H1" s="126"/>
      <c r="I1" s="126"/>
    </row>
    <row r="2" spans="1:17" ht="16">
      <c r="A2" s="68" t="s">
        <v>0</v>
      </c>
      <c r="B2" s="68" t="s">
        <v>43</v>
      </c>
      <c r="C2" s="68" t="s">
        <v>44</v>
      </c>
      <c r="D2" s="68" t="s">
        <v>109</v>
      </c>
      <c r="E2" s="68" t="s">
        <v>110</v>
      </c>
      <c r="F2" s="68" t="s">
        <v>238</v>
      </c>
      <c r="G2" s="68" t="s">
        <v>239</v>
      </c>
      <c r="H2" s="68" t="s">
        <v>240</v>
      </c>
      <c r="I2" s="68" t="s">
        <v>241</v>
      </c>
      <c r="J2" s="68" t="s">
        <v>242</v>
      </c>
      <c r="K2" s="68" t="s">
        <v>243</v>
      </c>
      <c r="L2" s="68" t="s">
        <v>184</v>
      </c>
      <c r="M2" s="68" t="s">
        <v>185</v>
      </c>
      <c r="N2" s="68" t="s">
        <v>244</v>
      </c>
      <c r="O2" s="68" t="s">
        <v>245</v>
      </c>
      <c r="P2" s="68" t="s">
        <v>182</v>
      </c>
      <c r="Q2" s="68" t="s">
        <v>183</v>
      </c>
    </row>
    <row r="3" spans="1:17" ht="15">
      <c r="A3" s="113" t="s">
        <v>211</v>
      </c>
      <c r="B3" s="113" t="s">
        <v>246</v>
      </c>
      <c r="C3" s="113" t="s">
        <v>200</v>
      </c>
      <c r="D3" s="113" t="s">
        <v>202</v>
      </c>
      <c r="E3" s="113" t="s">
        <v>200</v>
      </c>
      <c r="F3" s="113" t="s">
        <v>209</v>
      </c>
      <c r="G3" s="113" t="s">
        <v>209</v>
      </c>
      <c r="H3" s="113" t="s">
        <v>120</v>
      </c>
      <c r="I3" s="113" t="s">
        <v>120</v>
      </c>
      <c r="J3" s="113" t="s">
        <v>120</v>
      </c>
      <c r="K3" s="113" t="s">
        <v>120</v>
      </c>
      <c r="L3" s="113" t="s">
        <v>120</v>
      </c>
      <c r="M3" s="113" t="s">
        <v>120</v>
      </c>
      <c r="N3" s="113" t="s">
        <v>120</v>
      </c>
      <c r="O3" s="113" t="s">
        <v>120</v>
      </c>
      <c r="P3" s="113" t="s">
        <v>120</v>
      </c>
      <c r="Q3" s="113" t="s">
        <v>120</v>
      </c>
    </row>
    <row r="4" spans="1:17" ht="15">
      <c r="A4" s="113" t="s">
        <v>213</v>
      </c>
      <c r="B4" s="113" t="s">
        <v>229</v>
      </c>
      <c r="C4" s="113" t="s">
        <v>247</v>
      </c>
      <c r="D4" s="113" t="s">
        <v>248</v>
      </c>
      <c r="E4" s="113" t="s">
        <v>247</v>
      </c>
      <c r="F4" s="113" t="s">
        <v>199</v>
      </c>
      <c r="G4" s="113" t="s">
        <v>199</v>
      </c>
      <c r="H4" s="113" t="s">
        <v>199</v>
      </c>
      <c r="I4" s="113" t="s">
        <v>199</v>
      </c>
      <c r="J4" s="113" t="s">
        <v>196</v>
      </c>
      <c r="K4" s="113" t="s">
        <v>196</v>
      </c>
      <c r="L4" s="113" t="s">
        <v>196</v>
      </c>
      <c r="M4" s="113" t="s">
        <v>196</v>
      </c>
      <c r="N4" s="113" t="s">
        <v>120</v>
      </c>
      <c r="O4" s="113" t="s">
        <v>120</v>
      </c>
      <c r="P4" s="113" t="s">
        <v>120</v>
      </c>
      <c r="Q4" s="113" t="s">
        <v>120</v>
      </c>
    </row>
    <row r="5" spans="1:17" ht="15">
      <c r="A5" s="113" t="s">
        <v>216</v>
      </c>
      <c r="B5" s="113" t="s">
        <v>249</v>
      </c>
      <c r="C5" s="113" t="s">
        <v>214</v>
      </c>
      <c r="D5" s="113" t="s">
        <v>234</v>
      </c>
      <c r="E5" s="113" t="s">
        <v>214</v>
      </c>
      <c r="F5" s="113" t="s">
        <v>199</v>
      </c>
      <c r="G5" s="113" t="s">
        <v>199</v>
      </c>
      <c r="H5" s="113" t="s">
        <v>120</v>
      </c>
      <c r="I5" s="113" t="s">
        <v>120</v>
      </c>
      <c r="J5" s="113" t="s">
        <v>196</v>
      </c>
      <c r="K5" s="113" t="s">
        <v>196</v>
      </c>
      <c r="L5" s="113" t="s">
        <v>120</v>
      </c>
      <c r="M5" s="113" t="s">
        <v>120</v>
      </c>
      <c r="N5" s="113" t="s">
        <v>196</v>
      </c>
      <c r="O5" s="113" t="s">
        <v>196</v>
      </c>
      <c r="P5" s="113" t="s">
        <v>120</v>
      </c>
      <c r="Q5" s="113" t="s">
        <v>120</v>
      </c>
    </row>
    <row r="6" spans="1:17" ht="15">
      <c r="A6" s="113" t="s">
        <v>217</v>
      </c>
      <c r="B6" s="113" t="s">
        <v>250</v>
      </c>
      <c r="C6" s="113" t="s">
        <v>220</v>
      </c>
      <c r="D6" s="113" t="s">
        <v>251</v>
      </c>
      <c r="E6" s="113" t="s">
        <v>220</v>
      </c>
      <c r="F6" s="113" t="s">
        <v>206</v>
      </c>
      <c r="G6" s="113" t="s">
        <v>209</v>
      </c>
      <c r="H6" s="113" t="s">
        <v>199</v>
      </c>
      <c r="I6" s="113" t="s">
        <v>196</v>
      </c>
      <c r="J6" s="113" t="s">
        <v>209</v>
      </c>
      <c r="K6" s="113" t="s">
        <v>199</v>
      </c>
      <c r="L6" s="113" t="s">
        <v>120</v>
      </c>
      <c r="M6" s="113" t="s">
        <v>120</v>
      </c>
      <c r="N6" s="113" t="s">
        <v>120</v>
      </c>
      <c r="O6" s="113" t="s">
        <v>120</v>
      </c>
      <c r="P6" s="113" t="s">
        <v>120</v>
      </c>
      <c r="Q6" s="113" t="s">
        <v>120</v>
      </c>
    </row>
    <row r="7" spans="1:17" ht="15">
      <c r="A7" s="113" t="s">
        <v>218</v>
      </c>
      <c r="B7" s="113" t="s">
        <v>215</v>
      </c>
      <c r="C7" s="113" t="s">
        <v>198</v>
      </c>
      <c r="D7" s="113" t="s">
        <v>203</v>
      </c>
      <c r="E7" s="113" t="s">
        <v>198</v>
      </c>
      <c r="F7" s="113" t="s">
        <v>196</v>
      </c>
      <c r="G7" s="113" t="s">
        <v>196</v>
      </c>
      <c r="H7" s="113" t="s">
        <v>120</v>
      </c>
      <c r="I7" s="113" t="s">
        <v>120</v>
      </c>
      <c r="J7" s="113" t="s">
        <v>120</v>
      </c>
      <c r="K7" s="113" t="s">
        <v>120</v>
      </c>
      <c r="L7" s="113" t="s">
        <v>120</v>
      </c>
      <c r="M7" s="113" t="s">
        <v>120</v>
      </c>
      <c r="N7" s="113" t="s">
        <v>120</v>
      </c>
      <c r="O7" s="113" t="s">
        <v>120</v>
      </c>
      <c r="P7" s="113" t="s">
        <v>120</v>
      </c>
      <c r="Q7" s="113" t="s">
        <v>120</v>
      </c>
    </row>
    <row r="8" spans="1:17" ht="15">
      <c r="A8" s="113" t="s">
        <v>219</v>
      </c>
      <c r="B8" s="113" t="s">
        <v>247</v>
      </c>
      <c r="C8" s="113" t="s">
        <v>195</v>
      </c>
      <c r="D8" s="113" t="s">
        <v>225</v>
      </c>
      <c r="E8" s="113" t="s">
        <v>195</v>
      </c>
      <c r="F8" s="113" t="s">
        <v>206</v>
      </c>
      <c r="G8" s="113" t="s">
        <v>206</v>
      </c>
      <c r="H8" s="113" t="s">
        <v>120</v>
      </c>
      <c r="I8" s="113" t="s">
        <v>120</v>
      </c>
      <c r="J8" s="113" t="s">
        <v>120</v>
      </c>
      <c r="K8" s="113" t="s">
        <v>120</v>
      </c>
      <c r="L8" s="113" t="s">
        <v>120</v>
      </c>
      <c r="M8" s="113" t="s">
        <v>120</v>
      </c>
      <c r="N8" s="113" t="s">
        <v>120</v>
      </c>
      <c r="O8" s="113" t="s">
        <v>120</v>
      </c>
      <c r="P8" s="113" t="s">
        <v>196</v>
      </c>
      <c r="Q8" s="113" t="s">
        <v>196</v>
      </c>
    </row>
    <row r="9" spans="1:17" ht="15">
      <c r="A9" s="113" t="s">
        <v>221</v>
      </c>
      <c r="B9" s="113" t="s">
        <v>246</v>
      </c>
      <c r="C9" s="113" t="s">
        <v>195</v>
      </c>
      <c r="D9" s="113" t="s">
        <v>214</v>
      </c>
      <c r="E9" s="113" t="s">
        <v>195</v>
      </c>
      <c r="F9" s="113" t="s">
        <v>199</v>
      </c>
      <c r="G9" s="113" t="s">
        <v>199</v>
      </c>
      <c r="H9" s="113" t="s">
        <v>120</v>
      </c>
      <c r="I9" s="113" t="s">
        <v>120</v>
      </c>
      <c r="J9" s="113" t="s">
        <v>120</v>
      </c>
      <c r="K9" s="113" t="s">
        <v>120</v>
      </c>
      <c r="L9" s="113" t="s">
        <v>120</v>
      </c>
      <c r="M9" s="113" t="s">
        <v>120</v>
      </c>
      <c r="N9" s="113" t="s">
        <v>120</v>
      </c>
      <c r="O9" s="113" t="s">
        <v>120</v>
      </c>
      <c r="P9" s="113" t="s">
        <v>120</v>
      </c>
      <c r="Q9" s="113" t="s">
        <v>120</v>
      </c>
    </row>
    <row r="10" spans="1:17" ht="15">
      <c r="A10" s="113" t="s">
        <v>222</v>
      </c>
      <c r="B10" s="113" t="s">
        <v>252</v>
      </c>
      <c r="C10" s="113" t="s">
        <v>253</v>
      </c>
      <c r="D10" s="113" t="s">
        <v>233</v>
      </c>
      <c r="E10" s="113" t="s">
        <v>253</v>
      </c>
      <c r="F10" s="113" t="s">
        <v>209</v>
      </c>
      <c r="G10" s="113" t="s">
        <v>209</v>
      </c>
      <c r="H10" s="113" t="s">
        <v>120</v>
      </c>
      <c r="I10" s="113" t="s">
        <v>120</v>
      </c>
      <c r="J10" s="113" t="s">
        <v>120</v>
      </c>
      <c r="K10" s="113" t="s">
        <v>120</v>
      </c>
      <c r="L10" s="113" t="s">
        <v>120</v>
      </c>
      <c r="M10" s="113" t="s">
        <v>120</v>
      </c>
      <c r="N10" s="113" t="s">
        <v>120</v>
      </c>
      <c r="O10" s="113" t="s">
        <v>120</v>
      </c>
      <c r="P10" s="113" t="s">
        <v>120</v>
      </c>
      <c r="Q10" s="113" t="s">
        <v>120</v>
      </c>
    </row>
    <row r="11" spans="1:17" ht="15">
      <c r="A11" s="113" t="s">
        <v>224</v>
      </c>
      <c r="B11" s="113" t="s">
        <v>249</v>
      </c>
      <c r="C11" s="113" t="s">
        <v>225</v>
      </c>
      <c r="D11" s="113" t="s">
        <v>234</v>
      </c>
      <c r="E11" s="113" t="s">
        <v>225</v>
      </c>
      <c r="F11" s="113" t="s">
        <v>209</v>
      </c>
      <c r="G11" s="113" t="s">
        <v>209</v>
      </c>
      <c r="H11" s="113" t="s">
        <v>196</v>
      </c>
      <c r="I11" s="113" t="s">
        <v>196</v>
      </c>
      <c r="J11" s="113" t="s">
        <v>120</v>
      </c>
      <c r="K11" s="113" t="s">
        <v>120</v>
      </c>
      <c r="L11" s="113" t="s">
        <v>120</v>
      </c>
      <c r="M11" s="113" t="s">
        <v>120</v>
      </c>
      <c r="N11" s="113" t="s">
        <v>120</v>
      </c>
      <c r="O11" s="113" t="s">
        <v>120</v>
      </c>
      <c r="P11" s="113" t="s">
        <v>120</v>
      </c>
      <c r="Q11" s="113" t="s">
        <v>120</v>
      </c>
    </row>
    <row r="12" spans="1:17" ht="15">
      <c r="A12" s="113" t="s">
        <v>226</v>
      </c>
      <c r="B12" s="113" t="s">
        <v>223</v>
      </c>
      <c r="C12" s="113" t="s">
        <v>202</v>
      </c>
      <c r="D12" s="113" t="s">
        <v>228</v>
      </c>
      <c r="E12" s="113" t="s">
        <v>202</v>
      </c>
      <c r="F12" s="113" t="s">
        <v>196</v>
      </c>
      <c r="G12" s="113" t="s">
        <v>196</v>
      </c>
      <c r="H12" s="113" t="s">
        <v>120</v>
      </c>
      <c r="I12" s="113" t="s">
        <v>120</v>
      </c>
      <c r="J12" s="113" t="s">
        <v>120</v>
      </c>
      <c r="K12" s="113" t="s">
        <v>120</v>
      </c>
      <c r="L12" s="113" t="s">
        <v>120</v>
      </c>
      <c r="M12" s="113" t="s">
        <v>120</v>
      </c>
      <c r="N12" s="113" t="s">
        <v>200</v>
      </c>
      <c r="O12" s="113" t="s">
        <v>196</v>
      </c>
      <c r="P12" s="113" t="s">
        <v>120</v>
      </c>
      <c r="Q12" s="113" t="s">
        <v>120</v>
      </c>
    </row>
    <row r="13" spans="1:17" ht="15">
      <c r="A13" s="113" t="s">
        <v>227</v>
      </c>
      <c r="B13" s="113" t="s">
        <v>223</v>
      </c>
      <c r="C13" s="113" t="s">
        <v>246</v>
      </c>
      <c r="D13" s="113" t="s">
        <v>254</v>
      </c>
      <c r="E13" s="113" t="s">
        <v>246</v>
      </c>
      <c r="F13" s="113" t="s">
        <v>206</v>
      </c>
      <c r="G13" s="113" t="s">
        <v>206</v>
      </c>
      <c r="H13" s="113" t="s">
        <v>120</v>
      </c>
      <c r="I13" s="113" t="s">
        <v>120</v>
      </c>
      <c r="J13" s="113" t="s">
        <v>120</v>
      </c>
      <c r="K13" s="113" t="s">
        <v>120</v>
      </c>
      <c r="L13" s="113" t="s">
        <v>120</v>
      </c>
      <c r="M13" s="113" t="s">
        <v>120</v>
      </c>
      <c r="N13" s="113" t="s">
        <v>196</v>
      </c>
      <c r="O13" s="113" t="s">
        <v>196</v>
      </c>
      <c r="P13" s="113" t="s">
        <v>120</v>
      </c>
      <c r="Q13" s="113" t="s">
        <v>120</v>
      </c>
    </row>
    <row r="14" spans="1:17" ht="15">
      <c r="A14" s="113" t="s">
        <v>230</v>
      </c>
      <c r="B14" s="113" t="s">
        <v>233</v>
      </c>
      <c r="C14" s="113" t="s">
        <v>246</v>
      </c>
      <c r="D14" s="113" t="s">
        <v>234</v>
      </c>
      <c r="E14" s="113" t="s">
        <v>246</v>
      </c>
      <c r="F14" s="113" t="s">
        <v>120</v>
      </c>
      <c r="G14" s="113" t="s">
        <v>120</v>
      </c>
      <c r="H14" s="113" t="s">
        <v>120</v>
      </c>
      <c r="I14" s="113" t="s">
        <v>120</v>
      </c>
      <c r="J14" s="113" t="s">
        <v>196</v>
      </c>
      <c r="K14" s="113" t="s">
        <v>196</v>
      </c>
      <c r="L14" s="113" t="s">
        <v>120</v>
      </c>
      <c r="M14" s="113" t="s">
        <v>120</v>
      </c>
      <c r="N14" s="113" t="s">
        <v>120</v>
      </c>
      <c r="O14" s="113" t="s">
        <v>120</v>
      </c>
      <c r="P14" s="113" t="s">
        <v>196</v>
      </c>
      <c r="Q14" s="113" t="s">
        <v>196</v>
      </c>
    </row>
    <row r="15" spans="1:17" ht="15">
      <c r="A15" s="113" t="s">
        <v>231</v>
      </c>
      <c r="B15" s="113" t="s">
        <v>206</v>
      </c>
      <c r="C15" s="113" t="s">
        <v>206</v>
      </c>
      <c r="D15" s="113" t="s">
        <v>206</v>
      </c>
      <c r="E15" s="113" t="s">
        <v>206</v>
      </c>
      <c r="F15" s="113" t="s">
        <v>120</v>
      </c>
      <c r="G15" s="113" t="s">
        <v>120</v>
      </c>
      <c r="H15" s="113" t="s">
        <v>120</v>
      </c>
      <c r="I15" s="113" t="s">
        <v>120</v>
      </c>
      <c r="J15" s="113" t="s">
        <v>120</v>
      </c>
      <c r="K15" s="113" t="s">
        <v>120</v>
      </c>
      <c r="L15" s="113" t="s">
        <v>120</v>
      </c>
      <c r="M15" s="113" t="s">
        <v>120</v>
      </c>
      <c r="N15" s="113" t="s">
        <v>120</v>
      </c>
      <c r="O15" s="113" t="s">
        <v>120</v>
      </c>
      <c r="P15" s="113" t="s">
        <v>120</v>
      </c>
      <c r="Q15" s="113" t="s">
        <v>120</v>
      </c>
    </row>
    <row r="16" spans="1:17" ht="15">
      <c r="A16" s="113" t="s">
        <v>232</v>
      </c>
      <c r="B16" s="113" t="s">
        <v>253</v>
      </c>
      <c r="C16" s="113" t="s">
        <v>212</v>
      </c>
      <c r="D16" s="113" t="s">
        <v>255</v>
      </c>
      <c r="E16" s="113" t="s">
        <v>212</v>
      </c>
      <c r="F16" s="113" t="s">
        <v>209</v>
      </c>
      <c r="G16" s="113" t="s">
        <v>196</v>
      </c>
      <c r="H16" s="113" t="s">
        <v>120</v>
      </c>
      <c r="I16" s="113" t="s">
        <v>120</v>
      </c>
      <c r="J16" s="113" t="s">
        <v>120</v>
      </c>
      <c r="K16" s="113" t="s">
        <v>120</v>
      </c>
      <c r="L16" s="113" t="s">
        <v>120</v>
      </c>
      <c r="M16" s="113" t="s">
        <v>120</v>
      </c>
      <c r="N16" s="113" t="s">
        <v>120</v>
      </c>
      <c r="O16" s="113" t="s">
        <v>120</v>
      </c>
      <c r="P16" s="113" t="s">
        <v>120</v>
      </c>
      <c r="Q16" s="113" t="s">
        <v>120</v>
      </c>
    </row>
    <row r="17" spans="1:17" ht="15">
      <c r="A17" s="113" t="s">
        <v>235</v>
      </c>
      <c r="B17" s="113" t="s">
        <v>214</v>
      </c>
      <c r="C17" s="113" t="s">
        <v>212</v>
      </c>
      <c r="D17" s="113" t="s">
        <v>203</v>
      </c>
      <c r="E17" s="113" t="s">
        <v>212</v>
      </c>
      <c r="F17" s="113" t="s">
        <v>199</v>
      </c>
      <c r="G17" s="113" t="s">
        <v>199</v>
      </c>
      <c r="H17" s="113" t="s">
        <v>196</v>
      </c>
      <c r="I17" s="113" t="s">
        <v>196</v>
      </c>
      <c r="J17" s="113" t="s">
        <v>120</v>
      </c>
      <c r="K17" s="113" t="s">
        <v>120</v>
      </c>
      <c r="L17" s="113" t="s">
        <v>120</v>
      </c>
      <c r="M17" s="113" t="s">
        <v>120</v>
      </c>
      <c r="N17" s="113" t="s">
        <v>120</v>
      </c>
      <c r="O17" s="113" t="s">
        <v>120</v>
      </c>
      <c r="P17" s="113" t="s">
        <v>120</v>
      </c>
      <c r="Q17" s="113" t="s">
        <v>120</v>
      </c>
    </row>
    <row r="18" spans="1:17" ht="15">
      <c r="A18" s="113" t="s">
        <v>236</v>
      </c>
      <c r="B18" s="113" t="s">
        <v>200</v>
      </c>
      <c r="C18" s="113" t="s">
        <v>206</v>
      </c>
      <c r="D18" s="113" t="s">
        <v>200</v>
      </c>
      <c r="E18" s="113" t="s">
        <v>206</v>
      </c>
      <c r="F18" s="113" t="s">
        <v>120</v>
      </c>
      <c r="G18" s="113" t="s">
        <v>120</v>
      </c>
      <c r="H18" s="113" t="s">
        <v>120</v>
      </c>
      <c r="I18" s="113" t="s">
        <v>120</v>
      </c>
      <c r="J18" s="113" t="s">
        <v>120</v>
      </c>
      <c r="K18" s="113" t="s">
        <v>120</v>
      </c>
      <c r="L18" s="113" t="s">
        <v>120</v>
      </c>
      <c r="M18" s="113" t="s">
        <v>120</v>
      </c>
      <c r="N18" s="113" t="s">
        <v>120</v>
      </c>
      <c r="O18" s="113" t="s">
        <v>120</v>
      </c>
      <c r="P18" s="113" t="s">
        <v>120</v>
      </c>
      <c r="Q18" s="113" t="s">
        <v>120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BB133"/>
  <sheetViews>
    <sheetView workbookViewId="0">
      <pane xSplit="3" ySplit="4" topLeftCell="D6" activePane="bottomRight" state="frozen"/>
      <selection pane="topRight" activeCell="D1" sqref="D1"/>
      <selection pane="bottomLeft" activeCell="A5" sqref="A5"/>
      <selection pane="bottomRight" sqref="A1:V1"/>
    </sheetView>
  </sheetViews>
  <sheetFormatPr baseColWidth="10" defaultRowHeight="15"/>
  <cols>
    <col min="2" max="2" width="12.5" bestFit="1" customWidth="1"/>
    <col min="6" max="6" width="12.5" bestFit="1" customWidth="1"/>
    <col min="10" max="11" width="12.6640625" customWidth="1"/>
    <col min="12" max="12" width="10.5" customWidth="1"/>
    <col min="13" max="14" width="11.33203125" customWidth="1"/>
    <col min="15" max="16" width="15.1640625" customWidth="1"/>
    <col min="17" max="17" width="10.1640625" customWidth="1"/>
    <col min="18" max="19" width="8.83203125" customWidth="1"/>
    <col min="20" max="20" width="7.5" style="4" customWidth="1"/>
    <col min="21" max="21" width="7.5" style="13" customWidth="1"/>
    <col min="22" max="22" width="10.5" style="4" customWidth="1"/>
    <col min="23" max="24" width="10.83203125" style="4"/>
    <col min="25" max="30" width="10.83203125" style="15"/>
    <col min="31" max="31" width="10.83203125" style="20"/>
    <col min="32" max="39" width="10.83203125" style="21"/>
    <col min="42" max="42" width="9.83203125" customWidth="1"/>
    <col min="47" max="47" width="9.83203125" customWidth="1"/>
  </cols>
  <sheetData>
    <row r="1" spans="1:54" ht="34" customHeight="1">
      <c r="A1" s="130" t="s">
        <v>73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0"/>
      <c r="X1" s="10"/>
    </row>
    <row r="2" spans="1:54" ht="30" customHeight="1">
      <c r="A2" s="1" t="s">
        <v>0</v>
      </c>
      <c r="B2" s="128" t="s">
        <v>40</v>
      </c>
      <c r="C2" s="128"/>
      <c r="D2" s="128" t="s">
        <v>70</v>
      </c>
      <c r="E2" s="128"/>
      <c r="F2" s="128" t="s">
        <v>71</v>
      </c>
      <c r="G2" s="128"/>
      <c r="H2" s="128" t="s">
        <v>72</v>
      </c>
      <c r="I2" s="128"/>
      <c r="J2" s="128" t="s">
        <v>36</v>
      </c>
      <c r="K2" s="128"/>
      <c r="L2" s="128"/>
      <c r="M2" s="128"/>
      <c r="N2" s="128"/>
      <c r="O2" s="128" t="s">
        <v>37</v>
      </c>
      <c r="P2" s="128"/>
      <c r="Q2" s="128"/>
      <c r="R2" s="128"/>
      <c r="S2" s="128"/>
      <c r="T2" s="129" t="s">
        <v>34</v>
      </c>
      <c r="U2" s="129"/>
      <c r="V2" s="129"/>
      <c r="W2" s="129"/>
      <c r="X2" s="129"/>
      <c r="Y2" s="129" t="s">
        <v>65</v>
      </c>
      <c r="Z2" s="129"/>
      <c r="AA2" s="129"/>
      <c r="AB2" s="129"/>
      <c r="AC2" s="129"/>
      <c r="AD2" s="129" t="s">
        <v>66</v>
      </c>
      <c r="AE2" s="129"/>
      <c r="AF2" s="129"/>
      <c r="AG2" s="129"/>
      <c r="AH2" s="129"/>
      <c r="AI2" s="129" t="s">
        <v>67</v>
      </c>
      <c r="AJ2" s="129"/>
      <c r="AK2" s="129"/>
      <c r="AL2" s="129"/>
      <c r="AM2" s="129"/>
      <c r="AN2" s="129" t="s">
        <v>39</v>
      </c>
      <c r="AO2" s="129"/>
      <c r="AP2" s="129"/>
      <c r="AQ2" s="129"/>
      <c r="AR2" s="129"/>
      <c r="AS2" s="129" t="s">
        <v>38</v>
      </c>
      <c r="AT2" s="129"/>
      <c r="AU2" s="129"/>
      <c r="AV2" s="129"/>
      <c r="AW2" s="129"/>
      <c r="AX2" s="129" t="s">
        <v>46</v>
      </c>
      <c r="AY2" s="129"/>
      <c r="AZ2" s="129"/>
      <c r="BA2" s="129"/>
      <c r="BB2" s="129"/>
    </row>
    <row r="3" spans="1:54" ht="30" customHeight="1">
      <c r="A3" s="14"/>
      <c r="B3" s="14"/>
      <c r="C3" s="14"/>
      <c r="D3" s="128"/>
      <c r="E3" s="128"/>
      <c r="F3" s="128"/>
      <c r="G3" s="128"/>
      <c r="H3" s="128"/>
      <c r="I3" s="128"/>
      <c r="J3" s="128" t="s">
        <v>49</v>
      </c>
      <c r="K3" s="128"/>
      <c r="L3" s="128" t="s">
        <v>48</v>
      </c>
      <c r="M3" s="128"/>
      <c r="N3" s="14"/>
      <c r="O3" s="128" t="s">
        <v>49</v>
      </c>
      <c r="P3" s="128"/>
      <c r="Q3" s="128" t="s">
        <v>48</v>
      </c>
      <c r="R3" s="128"/>
      <c r="S3" s="14"/>
      <c r="T3" s="128" t="s">
        <v>49</v>
      </c>
      <c r="U3" s="128"/>
      <c r="V3" s="128" t="s">
        <v>48</v>
      </c>
      <c r="W3" s="128"/>
      <c r="X3" s="14"/>
      <c r="Y3" s="128" t="s">
        <v>64</v>
      </c>
      <c r="Z3" s="128"/>
      <c r="AA3" s="128" t="s">
        <v>48</v>
      </c>
      <c r="AB3" s="128"/>
      <c r="AC3" s="16"/>
      <c r="AD3" s="128" t="s">
        <v>64</v>
      </c>
      <c r="AE3" s="128"/>
      <c r="AF3" s="128" t="s">
        <v>48</v>
      </c>
      <c r="AG3" s="128"/>
      <c r="AH3" s="16"/>
      <c r="AI3" s="128" t="s">
        <v>64</v>
      </c>
      <c r="AJ3" s="128"/>
      <c r="AK3" s="128" t="s">
        <v>48</v>
      </c>
      <c r="AL3" s="128"/>
      <c r="AM3" s="16"/>
      <c r="AN3" s="128" t="s">
        <v>49</v>
      </c>
      <c r="AO3" s="128"/>
      <c r="AP3" s="128" t="s">
        <v>48</v>
      </c>
      <c r="AQ3" s="128"/>
      <c r="AR3" s="14"/>
      <c r="AS3" s="128" t="s">
        <v>49</v>
      </c>
      <c r="AT3" s="128"/>
      <c r="AU3" s="128" t="s">
        <v>48</v>
      </c>
      <c r="AV3" s="128"/>
      <c r="AW3" s="14"/>
      <c r="AX3" s="128" t="s">
        <v>49</v>
      </c>
      <c r="AY3" s="128"/>
      <c r="AZ3" s="128" t="s">
        <v>48</v>
      </c>
      <c r="BA3" s="128"/>
      <c r="BB3" s="14"/>
    </row>
    <row r="4" spans="1:54">
      <c r="A4" s="1"/>
      <c r="B4" s="1" t="s">
        <v>30</v>
      </c>
      <c r="C4" s="1" t="s">
        <v>41</v>
      </c>
      <c r="D4" s="51" t="s">
        <v>28</v>
      </c>
      <c r="E4" s="51" t="s">
        <v>27</v>
      </c>
      <c r="F4" s="51" t="s">
        <v>28</v>
      </c>
      <c r="G4" s="51" t="s">
        <v>27</v>
      </c>
      <c r="H4" s="51" t="s">
        <v>28</v>
      </c>
      <c r="I4" s="51" t="s">
        <v>27</v>
      </c>
      <c r="J4" s="1" t="s">
        <v>30</v>
      </c>
      <c r="K4" s="14" t="s">
        <v>47</v>
      </c>
      <c r="L4" s="22" t="s">
        <v>50</v>
      </c>
      <c r="M4" s="22" t="s">
        <v>51</v>
      </c>
      <c r="N4" s="24" t="s">
        <v>31</v>
      </c>
      <c r="O4" s="14" t="s">
        <v>28</v>
      </c>
      <c r="P4" s="14" t="s">
        <v>47</v>
      </c>
      <c r="Q4" s="28" t="s">
        <v>50</v>
      </c>
      <c r="R4" s="28" t="s">
        <v>51</v>
      </c>
      <c r="S4" s="26" t="s">
        <v>26</v>
      </c>
      <c r="T4" s="14" t="s">
        <v>28</v>
      </c>
      <c r="U4" s="14" t="s">
        <v>47</v>
      </c>
      <c r="V4" s="17" t="s">
        <v>50</v>
      </c>
      <c r="W4" s="17" t="s">
        <v>51</v>
      </c>
      <c r="X4" s="31" t="s">
        <v>26</v>
      </c>
      <c r="Y4" s="16" t="s">
        <v>28</v>
      </c>
      <c r="Z4" s="16" t="s">
        <v>47</v>
      </c>
      <c r="AA4" s="17" t="s">
        <v>50</v>
      </c>
      <c r="AB4" s="17" t="s">
        <v>51</v>
      </c>
      <c r="AC4" s="31" t="s">
        <v>26</v>
      </c>
      <c r="AD4" s="16" t="s">
        <v>28</v>
      </c>
      <c r="AE4" s="16" t="s">
        <v>47</v>
      </c>
      <c r="AF4" s="17" t="s">
        <v>50</v>
      </c>
      <c r="AG4" s="17" t="s">
        <v>51</v>
      </c>
      <c r="AH4" s="31" t="s">
        <v>26</v>
      </c>
      <c r="AI4" s="16" t="s">
        <v>28</v>
      </c>
      <c r="AJ4" s="16" t="s">
        <v>47</v>
      </c>
      <c r="AK4" s="17" t="s">
        <v>50</v>
      </c>
      <c r="AL4" s="17" t="s">
        <v>51</v>
      </c>
      <c r="AM4" s="31" t="s">
        <v>26</v>
      </c>
      <c r="AN4" s="14" t="s">
        <v>28</v>
      </c>
      <c r="AO4" s="14" t="s">
        <v>47</v>
      </c>
      <c r="AP4" s="17" t="s">
        <v>50</v>
      </c>
      <c r="AQ4" s="17" t="s">
        <v>51</v>
      </c>
      <c r="AR4" s="31" t="s">
        <v>26</v>
      </c>
      <c r="AS4" s="14" t="s">
        <v>28</v>
      </c>
      <c r="AT4" s="14" t="s">
        <v>47</v>
      </c>
      <c r="AU4" s="17" t="s">
        <v>50</v>
      </c>
      <c r="AV4" s="17" t="s">
        <v>51</v>
      </c>
      <c r="AW4" s="31" t="s">
        <v>26</v>
      </c>
      <c r="AX4" s="14" t="s">
        <v>28</v>
      </c>
      <c r="AY4" s="14" t="s">
        <v>47</v>
      </c>
      <c r="AZ4" s="17" t="s">
        <v>50</v>
      </c>
      <c r="BA4" s="17" t="s">
        <v>51</v>
      </c>
      <c r="BB4" s="31" t="s">
        <v>26</v>
      </c>
    </row>
    <row r="5" spans="1:54" s="45" customFormat="1" hidden="1">
      <c r="A5" s="46" t="s">
        <v>52</v>
      </c>
      <c r="B5" s="40">
        <f t="shared" ref="B5:M5" si="0">AVERAGE(B6:B20)</f>
        <v>168.46666666666667</v>
      </c>
      <c r="C5" s="40">
        <f t="shared" si="0"/>
        <v>114.73333333333333</v>
      </c>
      <c r="D5" s="53">
        <f t="shared" si="0"/>
        <v>29.533333333333335</v>
      </c>
      <c r="E5" s="53">
        <f t="shared" si="0"/>
        <v>28.066666666666666</v>
      </c>
      <c r="F5" s="47">
        <f t="shared" si="0"/>
        <v>0.18273220907474635</v>
      </c>
      <c r="G5" s="47">
        <f t="shared" si="0"/>
        <v>0.25823792868159756</v>
      </c>
      <c r="H5" s="53">
        <f t="shared" si="0"/>
        <v>56.93333333333333</v>
      </c>
      <c r="I5" s="53">
        <f t="shared" si="0"/>
        <v>31</v>
      </c>
      <c r="J5" s="40">
        <f t="shared" si="0"/>
        <v>75.266666666666666</v>
      </c>
      <c r="K5" s="40">
        <f t="shared" si="0"/>
        <v>10.466666666666667</v>
      </c>
      <c r="L5" s="39">
        <f t="shared" si="0"/>
        <v>0.45003560705425988</v>
      </c>
      <c r="M5" s="39">
        <f t="shared" si="0"/>
        <v>9.7914412985741481E-2</v>
      </c>
      <c r="N5" s="40">
        <f>AVERAGEIF(N6:N20,"&gt;0")</f>
        <v>7.0464535464535469</v>
      </c>
      <c r="O5" s="40">
        <f>AVERAGE(O6:O20)</f>
        <v>43.333333333333336</v>
      </c>
      <c r="P5" s="40">
        <f>AVERAGE(P6:P20)</f>
        <v>9.0666666666666664</v>
      </c>
      <c r="Q5" s="39">
        <f>AVERAGE(Q6:Q20)</f>
        <v>0.27140820922869524</v>
      </c>
      <c r="R5" s="39">
        <f>AVERAGE(R6:R20)</f>
        <v>8.170171347039408E-2</v>
      </c>
      <c r="S5" s="40">
        <f>AVERAGEIF(S6:S20,"&gt;0")</f>
        <v>5.1455244755244767</v>
      </c>
      <c r="T5" s="40">
        <f>AVERAGE(T6:T20)</f>
        <v>1.5333333333333334</v>
      </c>
      <c r="U5" s="40">
        <f>AVERAGE(U6:U20)</f>
        <v>1.1333333333333333</v>
      </c>
      <c r="V5" s="39">
        <f>AVERAGE(V6:V20)</f>
        <v>8.5957083702551847E-3</v>
      </c>
      <c r="W5" s="39">
        <f>AVERAGE(W6:W20)</f>
        <v>1.0366092532282782E-2</v>
      </c>
      <c r="X5" s="40">
        <f>AVERAGEIF(X6:X20,"&gt;0")</f>
        <v>1.3222222222222222</v>
      </c>
      <c r="Y5" s="40">
        <f>AVERAGE(Y6:Y20)</f>
        <v>4.4666666666666668</v>
      </c>
      <c r="Z5" s="40">
        <f>AVERAGE(Z6:Z20)</f>
        <v>3.6</v>
      </c>
      <c r="AA5" s="47">
        <f>AVERAGE(AA6:AA20)</f>
        <v>2.5834351869749958E-2</v>
      </c>
      <c r="AB5" s="47">
        <f>AVERAGE(AB6:AB20)</f>
        <v>3.0023412404301841E-2</v>
      </c>
      <c r="AC5" s="40">
        <f>AVERAGEIF(AC6:AC20,"&gt;0")</f>
        <v>1.2479166666666666</v>
      </c>
      <c r="AD5" s="40">
        <f>AVERAGE(AD6:AD20)</f>
        <v>2.6</v>
      </c>
      <c r="AE5" s="40">
        <f>AVERAGE(AE6:AE20)</f>
        <v>1.8666666666666667</v>
      </c>
      <c r="AF5" s="48">
        <f>AVERAGE(AF6:AF20)</f>
        <v>1.4493740295680121E-2</v>
      </c>
      <c r="AG5" s="48" t="e">
        <f>AVERAGE(AG6:AG20)</f>
        <v>#REF!</v>
      </c>
      <c r="AH5" s="40">
        <f>AVERAGEIF(AH6:AH20,"&gt;0")</f>
        <v>1.3888888888888886</v>
      </c>
      <c r="AI5" s="49">
        <f>AVERAGE(AI6:AI20)</f>
        <v>1.2666666666666666</v>
      </c>
      <c r="AJ5" s="49">
        <f>AVERAGE(AJ6:AJ20)</f>
        <v>1</v>
      </c>
      <c r="AK5" s="48">
        <f>AVERAGE(AK6:AK20)</f>
        <v>6.1136887596645413E-3</v>
      </c>
      <c r="AL5" s="48">
        <f>AVERAGE(AL6:AL20)</f>
        <v>6.9328876404644918E-3</v>
      </c>
      <c r="AM5" s="40">
        <f>AVERAGEIF(AM6:AM20,"&gt;0")</f>
        <v>1.3571428571428572</v>
      </c>
      <c r="AN5" s="40">
        <f>AVERAGE(AN6:AN20)</f>
        <v>4.2666666666666666</v>
      </c>
      <c r="AO5" s="40">
        <f>AVERAGE(AO6:AO20)</f>
        <v>2.9333333333333331</v>
      </c>
      <c r="AP5" s="39">
        <f>AVERAGE(AP6:AP20)</f>
        <v>2.6732600810713294E-2</v>
      </c>
      <c r="AQ5" s="39">
        <f>AVERAGE(AQ6:AQ20)</f>
        <v>2.8060482591321181E-2</v>
      </c>
      <c r="AR5" s="40">
        <f>AVERAGEIF(AR6:AR20,"&gt;0")</f>
        <v>1.3722222222222222</v>
      </c>
      <c r="AS5" s="40">
        <f>AVERAGE(AS6:AS20)</f>
        <v>5.6428571428571432</v>
      </c>
      <c r="AT5" s="40">
        <f>AVERAGE(AT6:AT20)</f>
        <v>4.7857142857142856</v>
      </c>
      <c r="AU5" s="39">
        <f>AVERAGE(AU6:AU20)</f>
        <v>3.119586483181409E-2</v>
      </c>
      <c r="AV5" s="39">
        <f>AVERAGE(AV6:AV20)</f>
        <v>3.9349856182313687E-2</v>
      </c>
      <c r="AW5" s="40">
        <f>AVERAGEIF(AW6:AW20,"&gt;0")</f>
        <v>1.1592145949288806</v>
      </c>
      <c r="AX5" s="40">
        <f>AVERAGE(AX6:AX20)</f>
        <v>1.3333333333333333</v>
      </c>
      <c r="AY5" s="40">
        <f>AVERAGE(AY6:AY20)</f>
        <v>1.2</v>
      </c>
      <c r="AZ5" s="39">
        <f>AVERAGE(AZ6:AZ20)</f>
        <v>6.9838191771293594E-3</v>
      </c>
      <c r="BA5" s="39">
        <f>AVERAGE(BA6:BA20)</f>
        <v>9.5947791347599006E-3</v>
      </c>
      <c r="BB5" s="40">
        <f>AVERAGEIF(BB6:BB20,"&gt;0")</f>
        <v>1.0666666666666667</v>
      </c>
    </row>
    <row r="6" spans="1:54">
      <c r="A6" s="5">
        <v>20171017</v>
      </c>
      <c r="B6" s="5">
        <v>305</v>
      </c>
      <c r="C6" s="5">
        <v>207</v>
      </c>
      <c r="D6" s="51">
        <v>40</v>
      </c>
      <c r="E6" s="51">
        <v>39</v>
      </c>
      <c r="F6" s="55">
        <f t="shared" ref="F6:F20" si="1">D6/B6</f>
        <v>0.13114754098360656</v>
      </c>
      <c r="G6" s="55">
        <f t="shared" ref="G6:G20" si="2">E6/C6</f>
        <v>0.18840579710144928</v>
      </c>
      <c r="H6" s="51">
        <v>51</v>
      </c>
      <c r="I6" s="51">
        <v>35</v>
      </c>
      <c r="J6" s="14">
        <v>53</v>
      </c>
      <c r="K6" s="14">
        <v>12</v>
      </c>
      <c r="L6" s="9">
        <f t="shared" ref="L6:L20" si="3">J6/B6</f>
        <v>0.17377049180327869</v>
      </c>
      <c r="M6" s="23">
        <f t="shared" ref="M6:M20" si="4">K6/C6</f>
        <v>5.7971014492753624E-2</v>
      </c>
      <c r="N6" s="25">
        <f t="shared" ref="N6:N30" si="5">J6/K6</f>
        <v>4.416666666666667</v>
      </c>
      <c r="O6" s="14">
        <v>51</v>
      </c>
      <c r="P6" s="14">
        <v>13</v>
      </c>
      <c r="Q6" s="29">
        <f t="shared" ref="Q6:Q20" si="6">O6/B6</f>
        <v>0.16721311475409836</v>
      </c>
      <c r="R6" s="30">
        <f t="shared" ref="R6:R20" si="7">P6/C6</f>
        <v>6.280193236714976E-2</v>
      </c>
      <c r="S6" s="27">
        <f t="shared" ref="S6:S30" si="8">O6/P6</f>
        <v>3.9230769230769229</v>
      </c>
      <c r="T6" s="14">
        <v>2</v>
      </c>
      <c r="U6" s="5">
        <v>2</v>
      </c>
      <c r="V6" s="19">
        <f t="shared" ref="V6:V20" si="9">T6/B6</f>
        <v>6.5573770491803279E-3</v>
      </c>
      <c r="W6" s="19">
        <f t="shared" ref="W6:W20" si="10">U6/C6</f>
        <v>9.6618357487922701E-3</v>
      </c>
      <c r="X6" s="32">
        <f t="shared" ref="X6:X18" si="11">T6/U6</f>
        <v>1</v>
      </c>
      <c r="Y6" s="16">
        <v>6</v>
      </c>
      <c r="Z6" s="16">
        <v>5</v>
      </c>
      <c r="AA6" s="19">
        <f t="shared" ref="AA6:AA20" si="12">Y6/B6</f>
        <v>1.9672131147540985E-2</v>
      </c>
      <c r="AB6" s="19">
        <f t="shared" ref="AB6:AB20" si="13">Z6/C6</f>
        <v>2.4154589371980676E-2</v>
      </c>
      <c r="AC6" s="32">
        <f>Y6/Z6</f>
        <v>1.2</v>
      </c>
      <c r="AD6" s="16">
        <v>3</v>
      </c>
      <c r="AE6" s="16">
        <v>2</v>
      </c>
      <c r="AF6" s="33">
        <f t="shared" ref="AF6:AF20" si="14">AD6/B6</f>
        <v>9.8360655737704927E-3</v>
      </c>
      <c r="AG6" s="33" t="e">
        <f>AE6/#REF!</f>
        <v>#REF!</v>
      </c>
      <c r="AH6" s="35">
        <f t="shared" ref="AH6:AH20" si="15">AD6/AE6</f>
        <v>1.5</v>
      </c>
      <c r="AI6" s="18">
        <v>4</v>
      </c>
      <c r="AJ6" s="18">
        <v>2</v>
      </c>
      <c r="AK6" s="33">
        <f t="shared" ref="AK6:AK20" si="16">AI6/B6</f>
        <v>1.3114754098360656E-2</v>
      </c>
      <c r="AL6" s="33">
        <f t="shared" ref="AL6:AL20" si="17">AJ6/C6</f>
        <v>9.6618357487922701E-3</v>
      </c>
      <c r="AM6" s="35">
        <f t="shared" ref="AM6:AM20" si="18">AI6/AJ6</f>
        <v>2</v>
      </c>
      <c r="AN6" s="14">
        <v>9</v>
      </c>
      <c r="AO6" s="14">
        <v>6</v>
      </c>
      <c r="AP6" s="19">
        <v>2.9508196721311476E-2</v>
      </c>
      <c r="AQ6" s="19">
        <v>2.8985507246376812E-2</v>
      </c>
      <c r="AR6" s="34">
        <v>1.5</v>
      </c>
      <c r="AS6" s="14">
        <v>12</v>
      </c>
      <c r="AT6" s="14">
        <v>11</v>
      </c>
      <c r="AU6" s="19">
        <v>3.9344262295081971E-2</v>
      </c>
      <c r="AV6" s="19">
        <v>5.3140096618357488E-2</v>
      </c>
      <c r="AW6" s="34">
        <v>1.0909090909090908</v>
      </c>
      <c r="AX6" s="14">
        <v>2</v>
      </c>
      <c r="AY6" s="14">
        <v>2</v>
      </c>
      <c r="AZ6" s="19">
        <v>6.5573770491803279E-3</v>
      </c>
      <c r="BA6" s="19">
        <v>9.6618357487922701E-3</v>
      </c>
      <c r="BB6" s="32">
        <v>1</v>
      </c>
    </row>
    <row r="7" spans="1:54">
      <c r="A7" s="5">
        <v>20171018</v>
      </c>
      <c r="B7" s="5">
        <v>177</v>
      </c>
      <c r="C7" s="5">
        <v>92</v>
      </c>
      <c r="D7" s="51">
        <v>31</v>
      </c>
      <c r="E7" s="51">
        <v>31</v>
      </c>
      <c r="F7" s="55">
        <f t="shared" si="1"/>
        <v>0.1751412429378531</v>
      </c>
      <c r="G7" s="55">
        <f t="shared" si="2"/>
        <v>0.33695652173913043</v>
      </c>
      <c r="H7" s="51">
        <v>40</v>
      </c>
      <c r="I7" s="51">
        <v>32</v>
      </c>
      <c r="J7" s="14">
        <v>124</v>
      </c>
      <c r="K7" s="14">
        <v>11</v>
      </c>
      <c r="L7" s="9">
        <f t="shared" si="3"/>
        <v>0.70056497175141241</v>
      </c>
      <c r="M7" s="23">
        <f t="shared" si="4"/>
        <v>0.11956521739130435</v>
      </c>
      <c r="N7" s="25">
        <f t="shared" si="5"/>
        <v>11.272727272727273</v>
      </c>
      <c r="O7" s="14">
        <v>58</v>
      </c>
      <c r="P7" s="14">
        <v>12</v>
      </c>
      <c r="Q7" s="29">
        <f t="shared" si="6"/>
        <v>0.32768361581920902</v>
      </c>
      <c r="R7" s="30">
        <f t="shared" si="7"/>
        <v>0.13043478260869565</v>
      </c>
      <c r="S7" s="27">
        <f t="shared" si="8"/>
        <v>4.833333333333333</v>
      </c>
      <c r="T7" s="14">
        <v>7</v>
      </c>
      <c r="U7" s="5">
        <v>5</v>
      </c>
      <c r="V7" s="19">
        <f t="shared" si="9"/>
        <v>3.954802259887006E-2</v>
      </c>
      <c r="W7" s="19">
        <f t="shared" si="10"/>
        <v>5.434782608695652E-2</v>
      </c>
      <c r="X7" s="32">
        <f t="shared" si="11"/>
        <v>1.4</v>
      </c>
      <c r="Y7" s="16">
        <v>4</v>
      </c>
      <c r="Z7" s="16">
        <v>4</v>
      </c>
      <c r="AA7" s="19">
        <f t="shared" si="12"/>
        <v>2.2598870056497175E-2</v>
      </c>
      <c r="AB7" s="19">
        <f t="shared" si="13"/>
        <v>4.3478260869565216E-2</v>
      </c>
      <c r="AC7" s="32">
        <f t="shared" ref="AC7:AC8" si="19">Y7/Z7</f>
        <v>1</v>
      </c>
      <c r="AD7" s="16">
        <v>1</v>
      </c>
      <c r="AE7" s="16">
        <v>1</v>
      </c>
      <c r="AF7" s="33">
        <f t="shared" si="14"/>
        <v>5.6497175141242938E-3</v>
      </c>
      <c r="AG7" s="33">
        <f t="shared" ref="AG7:AG20" si="20">AE7/C6</f>
        <v>4.830917874396135E-3</v>
      </c>
      <c r="AH7" s="35">
        <f t="shared" si="15"/>
        <v>1</v>
      </c>
      <c r="AI7" s="18">
        <v>0</v>
      </c>
      <c r="AJ7" s="18">
        <v>0</v>
      </c>
      <c r="AK7" s="33">
        <f t="shared" si="16"/>
        <v>0</v>
      </c>
      <c r="AL7" s="33">
        <f t="shared" si="17"/>
        <v>0</v>
      </c>
      <c r="AM7" s="35">
        <v>0</v>
      </c>
      <c r="AN7" s="14">
        <v>8</v>
      </c>
      <c r="AO7" s="14">
        <v>6</v>
      </c>
      <c r="AP7" s="19">
        <v>4.519774011299435E-2</v>
      </c>
      <c r="AQ7" s="19">
        <v>6.5217391304347824E-2</v>
      </c>
      <c r="AR7" s="34">
        <v>1.3333333333333333</v>
      </c>
      <c r="AS7" s="14">
        <v>4</v>
      </c>
      <c r="AT7" s="14">
        <v>4</v>
      </c>
      <c r="AU7" s="19">
        <v>2.2598870056497175E-2</v>
      </c>
      <c r="AV7" s="19">
        <v>4.3478260869565216E-2</v>
      </c>
      <c r="AW7" s="34">
        <v>1</v>
      </c>
      <c r="AX7" s="14">
        <v>4</v>
      </c>
      <c r="AY7" s="14">
        <v>3</v>
      </c>
      <c r="AZ7" s="19">
        <v>2.2598870056497175E-2</v>
      </c>
      <c r="BA7" s="19">
        <v>3.2608695652173912E-2</v>
      </c>
      <c r="BB7" s="34">
        <v>1.3333333333333333</v>
      </c>
    </row>
    <row r="8" spans="1:54">
      <c r="A8" s="5">
        <v>20171019</v>
      </c>
      <c r="B8" s="37">
        <v>296</v>
      </c>
      <c r="C8" s="5">
        <v>215</v>
      </c>
      <c r="D8" s="46">
        <v>37</v>
      </c>
      <c r="E8" s="46">
        <v>35</v>
      </c>
      <c r="F8" s="55">
        <f t="shared" si="1"/>
        <v>0.125</v>
      </c>
      <c r="G8" s="55">
        <f t="shared" si="2"/>
        <v>0.16279069767441862</v>
      </c>
      <c r="H8" s="46">
        <v>232</v>
      </c>
      <c r="I8" s="51">
        <v>32</v>
      </c>
      <c r="J8" s="46">
        <v>199</v>
      </c>
      <c r="K8" s="14">
        <v>11</v>
      </c>
      <c r="L8" s="9">
        <f t="shared" si="3"/>
        <v>0.67229729729729726</v>
      </c>
      <c r="M8" s="23">
        <f t="shared" si="4"/>
        <v>5.1162790697674418E-2</v>
      </c>
      <c r="N8" s="25">
        <f t="shared" si="5"/>
        <v>18.09090909090909</v>
      </c>
      <c r="O8" s="14">
        <v>50</v>
      </c>
      <c r="P8" s="14">
        <v>13</v>
      </c>
      <c r="Q8" s="29">
        <f t="shared" si="6"/>
        <v>0.16891891891891891</v>
      </c>
      <c r="R8" s="30">
        <f t="shared" si="7"/>
        <v>6.0465116279069767E-2</v>
      </c>
      <c r="S8" s="27">
        <f t="shared" si="8"/>
        <v>3.8461538461538463</v>
      </c>
      <c r="T8" s="14">
        <v>5</v>
      </c>
      <c r="U8" s="5">
        <v>2</v>
      </c>
      <c r="V8" s="19">
        <f t="shared" si="9"/>
        <v>1.6891891891891893E-2</v>
      </c>
      <c r="W8" s="19">
        <f t="shared" si="10"/>
        <v>9.3023255813953487E-3</v>
      </c>
      <c r="X8" s="32">
        <f t="shared" si="11"/>
        <v>2.5</v>
      </c>
      <c r="Y8" s="16">
        <v>9</v>
      </c>
      <c r="Z8" s="16">
        <v>8</v>
      </c>
      <c r="AA8" s="19">
        <f t="shared" si="12"/>
        <v>3.0405405405405407E-2</v>
      </c>
      <c r="AB8" s="19">
        <f t="shared" si="13"/>
        <v>3.7209302325581395E-2</v>
      </c>
      <c r="AC8" s="32">
        <f t="shared" si="19"/>
        <v>1.125</v>
      </c>
      <c r="AD8" s="16">
        <v>5</v>
      </c>
      <c r="AE8" s="16">
        <v>5</v>
      </c>
      <c r="AF8" s="33">
        <f t="shared" si="14"/>
        <v>1.6891891891891893E-2</v>
      </c>
      <c r="AG8" s="33">
        <f t="shared" si="20"/>
        <v>5.434782608695652E-2</v>
      </c>
      <c r="AH8" s="35">
        <f t="shared" si="15"/>
        <v>1</v>
      </c>
      <c r="AI8" s="18">
        <v>4</v>
      </c>
      <c r="AJ8" s="18">
        <v>4</v>
      </c>
      <c r="AK8" s="33">
        <f t="shared" si="16"/>
        <v>1.3513513513513514E-2</v>
      </c>
      <c r="AL8" s="33">
        <f t="shared" si="17"/>
        <v>1.8604651162790697E-2</v>
      </c>
      <c r="AM8" s="35">
        <f t="shared" si="18"/>
        <v>1</v>
      </c>
      <c r="AN8" s="14">
        <v>1</v>
      </c>
      <c r="AO8" s="14">
        <v>1</v>
      </c>
      <c r="AP8" s="19">
        <v>3.3783783783783786E-3</v>
      </c>
      <c r="AQ8" s="19">
        <v>4.6511627906976744E-3</v>
      </c>
      <c r="AR8" s="34">
        <v>1</v>
      </c>
      <c r="AS8" s="14">
        <v>6</v>
      </c>
      <c r="AT8" s="14">
        <v>5</v>
      </c>
      <c r="AU8" s="19">
        <v>2.0270270270270271E-2</v>
      </c>
      <c r="AV8" s="19">
        <v>2.3255813953488372E-2</v>
      </c>
      <c r="AW8" s="34">
        <v>1.2</v>
      </c>
      <c r="AX8" s="14">
        <v>4</v>
      </c>
      <c r="AY8" s="14">
        <v>3</v>
      </c>
      <c r="AZ8" s="19">
        <v>1.3513513513513514E-2</v>
      </c>
      <c r="BA8" s="19">
        <v>1.3953488372093023E-2</v>
      </c>
      <c r="BB8" s="34">
        <v>1.3333333333333333</v>
      </c>
    </row>
    <row r="9" spans="1:54">
      <c r="A9" s="5">
        <v>20171020</v>
      </c>
      <c r="B9" s="5">
        <v>144</v>
      </c>
      <c r="C9" s="5">
        <v>112</v>
      </c>
      <c r="D9" s="51">
        <v>27</v>
      </c>
      <c r="E9" s="51">
        <v>24</v>
      </c>
      <c r="F9" s="55">
        <f t="shared" si="1"/>
        <v>0.1875</v>
      </c>
      <c r="G9" s="55">
        <f t="shared" si="2"/>
        <v>0.21428571428571427</v>
      </c>
      <c r="H9" s="51">
        <v>45</v>
      </c>
      <c r="I9" s="51">
        <v>35</v>
      </c>
      <c r="J9" s="14">
        <v>23</v>
      </c>
      <c r="K9" s="14">
        <v>9</v>
      </c>
      <c r="L9" s="9">
        <f t="shared" si="3"/>
        <v>0.15972222222222221</v>
      </c>
      <c r="M9" s="23">
        <f t="shared" si="4"/>
        <v>8.0357142857142863E-2</v>
      </c>
      <c r="N9" s="25">
        <f t="shared" si="5"/>
        <v>2.5555555555555554</v>
      </c>
      <c r="O9" s="14">
        <v>10</v>
      </c>
      <c r="P9" s="14">
        <v>6</v>
      </c>
      <c r="Q9" s="29">
        <f t="shared" si="6"/>
        <v>6.9444444444444448E-2</v>
      </c>
      <c r="R9" s="30">
        <f t="shared" si="7"/>
        <v>5.3571428571428568E-2</v>
      </c>
      <c r="S9" s="27">
        <f t="shared" si="8"/>
        <v>1.6666666666666667</v>
      </c>
      <c r="T9" s="14">
        <v>0</v>
      </c>
      <c r="U9" s="5">
        <v>0</v>
      </c>
      <c r="V9" s="19">
        <f t="shared" si="9"/>
        <v>0</v>
      </c>
      <c r="W9" s="19">
        <f t="shared" si="10"/>
        <v>0</v>
      </c>
      <c r="X9" s="32">
        <v>0</v>
      </c>
      <c r="Y9" s="16">
        <v>2</v>
      </c>
      <c r="Z9" s="16">
        <v>2</v>
      </c>
      <c r="AA9" s="19">
        <f t="shared" si="12"/>
        <v>1.3888888888888888E-2</v>
      </c>
      <c r="AB9" s="19">
        <f t="shared" si="13"/>
        <v>1.7857142857142856E-2</v>
      </c>
      <c r="AC9" s="32">
        <v>1</v>
      </c>
      <c r="AD9" s="16">
        <v>2</v>
      </c>
      <c r="AE9" s="16">
        <v>2</v>
      </c>
      <c r="AF9" s="33">
        <f t="shared" si="14"/>
        <v>1.3888888888888888E-2</v>
      </c>
      <c r="AG9" s="33">
        <f t="shared" si="20"/>
        <v>9.3023255813953487E-3</v>
      </c>
      <c r="AH9" s="35">
        <f t="shared" si="15"/>
        <v>1</v>
      </c>
      <c r="AI9" s="18">
        <v>1</v>
      </c>
      <c r="AJ9" s="18">
        <v>1</v>
      </c>
      <c r="AK9" s="33">
        <f t="shared" si="16"/>
        <v>6.9444444444444441E-3</v>
      </c>
      <c r="AL9" s="33">
        <f t="shared" si="17"/>
        <v>8.9285714285714281E-3</v>
      </c>
      <c r="AM9" s="35">
        <f t="shared" si="18"/>
        <v>1</v>
      </c>
      <c r="AN9" s="14">
        <v>1</v>
      </c>
      <c r="AO9" s="14">
        <v>1</v>
      </c>
      <c r="AP9" s="19">
        <v>6.9444444444444441E-3</v>
      </c>
      <c r="AQ9" s="19">
        <v>8.9285714285714281E-3</v>
      </c>
      <c r="AR9" s="34">
        <v>1</v>
      </c>
      <c r="AS9" s="14">
        <v>4</v>
      </c>
      <c r="AT9" s="14">
        <v>4</v>
      </c>
      <c r="AU9" s="19">
        <v>2.7777777777777776E-2</v>
      </c>
      <c r="AV9" s="19">
        <v>3.5714285714285712E-2</v>
      </c>
      <c r="AW9" s="34">
        <v>1</v>
      </c>
      <c r="AX9" s="14">
        <v>1</v>
      </c>
      <c r="AY9" s="14">
        <v>1</v>
      </c>
      <c r="AZ9" s="19">
        <v>6.9444444444444441E-3</v>
      </c>
      <c r="BA9" s="19">
        <v>8.9285714285714281E-3</v>
      </c>
      <c r="BB9" s="32">
        <v>1</v>
      </c>
    </row>
    <row r="10" spans="1:54">
      <c r="A10" s="5">
        <v>20171021</v>
      </c>
      <c r="B10" s="5">
        <v>104</v>
      </c>
      <c r="C10" s="5">
        <v>68</v>
      </c>
      <c r="D10" s="51">
        <v>11</v>
      </c>
      <c r="E10" s="51">
        <v>11</v>
      </c>
      <c r="F10" s="55">
        <f t="shared" si="1"/>
        <v>0.10576923076923077</v>
      </c>
      <c r="G10" s="55">
        <f t="shared" si="2"/>
        <v>0.16176470588235295</v>
      </c>
      <c r="H10" s="51">
        <v>19</v>
      </c>
      <c r="I10" s="51">
        <v>15</v>
      </c>
      <c r="J10" s="14">
        <v>96</v>
      </c>
      <c r="K10" s="14">
        <v>7</v>
      </c>
      <c r="L10" s="9">
        <f t="shared" si="3"/>
        <v>0.92307692307692313</v>
      </c>
      <c r="M10" s="23">
        <f t="shared" si="4"/>
        <v>0.10294117647058823</v>
      </c>
      <c r="N10" s="25">
        <f t="shared" si="5"/>
        <v>13.714285714285714</v>
      </c>
      <c r="O10" s="14">
        <v>18</v>
      </c>
      <c r="P10" s="14">
        <v>5</v>
      </c>
      <c r="Q10" s="29">
        <f t="shared" si="6"/>
        <v>0.17307692307692307</v>
      </c>
      <c r="R10" s="30">
        <f t="shared" si="7"/>
        <v>7.3529411764705885E-2</v>
      </c>
      <c r="S10" s="27">
        <f t="shared" si="8"/>
        <v>3.6</v>
      </c>
      <c r="T10" s="14">
        <v>2</v>
      </c>
      <c r="U10" s="5">
        <v>1</v>
      </c>
      <c r="V10" s="19">
        <f t="shared" si="9"/>
        <v>1.9230769230769232E-2</v>
      </c>
      <c r="W10" s="19">
        <f t="shared" si="10"/>
        <v>1.4705882352941176E-2</v>
      </c>
      <c r="X10" s="32">
        <f t="shared" si="11"/>
        <v>2</v>
      </c>
      <c r="Y10" s="16">
        <v>6</v>
      </c>
      <c r="Z10" s="16">
        <v>3</v>
      </c>
      <c r="AA10" s="19">
        <f t="shared" si="12"/>
        <v>5.7692307692307696E-2</v>
      </c>
      <c r="AB10" s="19">
        <f t="shared" si="13"/>
        <v>4.4117647058823532E-2</v>
      </c>
      <c r="AC10" s="32">
        <v>2</v>
      </c>
      <c r="AD10" s="16">
        <v>2</v>
      </c>
      <c r="AE10" s="16">
        <v>2</v>
      </c>
      <c r="AF10" s="33">
        <f t="shared" si="14"/>
        <v>1.9230769230769232E-2</v>
      </c>
      <c r="AG10" s="33">
        <f t="shared" si="20"/>
        <v>1.7857142857142856E-2</v>
      </c>
      <c r="AH10" s="35">
        <f t="shared" si="15"/>
        <v>1</v>
      </c>
      <c r="AI10" s="18">
        <v>0</v>
      </c>
      <c r="AJ10" s="18">
        <v>0</v>
      </c>
      <c r="AK10" s="33">
        <f t="shared" si="16"/>
        <v>0</v>
      </c>
      <c r="AL10" s="33">
        <f t="shared" si="17"/>
        <v>0</v>
      </c>
      <c r="AM10" s="35">
        <v>0</v>
      </c>
      <c r="AN10" s="14">
        <v>4</v>
      </c>
      <c r="AO10" s="14">
        <v>2</v>
      </c>
      <c r="AP10" s="19">
        <v>3.8461538461538464E-2</v>
      </c>
      <c r="AQ10" s="19">
        <v>2.9411764705882353E-2</v>
      </c>
      <c r="AR10" s="34">
        <v>2</v>
      </c>
      <c r="AS10" s="14">
        <v>3</v>
      </c>
      <c r="AT10" s="14">
        <v>3</v>
      </c>
      <c r="AU10" s="19">
        <v>2.8846153846153848E-2</v>
      </c>
      <c r="AV10" s="19">
        <v>4.4117647058823532E-2</v>
      </c>
      <c r="AW10" s="34">
        <v>1</v>
      </c>
      <c r="AX10" s="14">
        <v>0</v>
      </c>
      <c r="AY10" s="14">
        <v>0</v>
      </c>
      <c r="AZ10" s="19">
        <v>0</v>
      </c>
      <c r="BA10" s="19">
        <v>0</v>
      </c>
      <c r="BB10" s="32">
        <v>0</v>
      </c>
    </row>
    <row r="11" spans="1:54">
      <c r="A11" s="5">
        <v>20171022</v>
      </c>
      <c r="B11" s="5">
        <v>97</v>
      </c>
      <c r="C11" s="5">
        <v>66</v>
      </c>
      <c r="D11" s="51">
        <v>24</v>
      </c>
      <c r="E11" s="51">
        <v>24</v>
      </c>
      <c r="F11" s="55">
        <f t="shared" si="1"/>
        <v>0.24742268041237114</v>
      </c>
      <c r="G11" s="55">
        <f t="shared" si="2"/>
        <v>0.36363636363636365</v>
      </c>
      <c r="H11" s="51">
        <v>26</v>
      </c>
      <c r="I11" s="51">
        <v>18</v>
      </c>
      <c r="J11" s="14">
        <v>53</v>
      </c>
      <c r="K11" s="14">
        <v>11</v>
      </c>
      <c r="L11" s="9">
        <f t="shared" si="3"/>
        <v>0.54639175257731953</v>
      </c>
      <c r="M11" s="23">
        <f t="shared" si="4"/>
        <v>0.16666666666666666</v>
      </c>
      <c r="N11" s="25">
        <f t="shared" si="5"/>
        <v>4.8181818181818183</v>
      </c>
      <c r="O11" s="14">
        <v>64</v>
      </c>
      <c r="P11" s="14">
        <v>8</v>
      </c>
      <c r="Q11" s="29">
        <f t="shared" si="6"/>
        <v>0.65979381443298968</v>
      </c>
      <c r="R11" s="30">
        <f t="shared" si="7"/>
        <v>0.12121212121212122</v>
      </c>
      <c r="S11" s="27">
        <f t="shared" si="8"/>
        <v>8</v>
      </c>
      <c r="T11" s="14">
        <v>0</v>
      </c>
      <c r="U11" s="5">
        <v>0</v>
      </c>
      <c r="V11" s="19">
        <f t="shared" si="9"/>
        <v>0</v>
      </c>
      <c r="W11" s="19">
        <f t="shared" si="10"/>
        <v>0</v>
      </c>
      <c r="X11" s="32">
        <v>0</v>
      </c>
      <c r="Y11" s="16">
        <v>4</v>
      </c>
      <c r="Z11" s="16">
        <v>4</v>
      </c>
      <c r="AA11" s="19">
        <f t="shared" si="12"/>
        <v>4.1237113402061855E-2</v>
      </c>
      <c r="AB11" s="19">
        <f t="shared" si="13"/>
        <v>6.0606060606060608E-2</v>
      </c>
      <c r="AC11" s="32">
        <v>1</v>
      </c>
      <c r="AD11" s="16">
        <v>0</v>
      </c>
      <c r="AE11" s="16">
        <v>0</v>
      </c>
      <c r="AF11" s="33">
        <f t="shared" si="14"/>
        <v>0</v>
      </c>
      <c r="AG11" s="33">
        <f t="shared" si="20"/>
        <v>0</v>
      </c>
      <c r="AH11" s="35">
        <v>0</v>
      </c>
      <c r="AI11" s="18">
        <v>0</v>
      </c>
      <c r="AJ11" s="18">
        <v>0</v>
      </c>
      <c r="AK11" s="33">
        <f t="shared" si="16"/>
        <v>0</v>
      </c>
      <c r="AL11" s="33">
        <f t="shared" si="17"/>
        <v>0</v>
      </c>
      <c r="AM11" s="35">
        <v>0</v>
      </c>
      <c r="AN11" s="14">
        <v>3</v>
      </c>
      <c r="AO11" s="14">
        <v>3</v>
      </c>
      <c r="AP11" s="19">
        <v>3.0927835051546393E-2</v>
      </c>
      <c r="AQ11" s="19">
        <v>4.5454545454545456E-2</v>
      </c>
      <c r="AR11" s="34">
        <v>1</v>
      </c>
      <c r="AS11" s="14">
        <v>6</v>
      </c>
      <c r="AT11" s="14">
        <v>4</v>
      </c>
      <c r="AU11" s="19">
        <v>6.1855670103092786E-2</v>
      </c>
      <c r="AV11" s="19">
        <v>6.0606060606060608E-2</v>
      </c>
      <c r="AW11" s="34">
        <v>1.5</v>
      </c>
      <c r="AX11" s="14">
        <v>1</v>
      </c>
      <c r="AY11" s="14">
        <v>1</v>
      </c>
      <c r="AZ11" s="19">
        <v>1.0309278350515464E-2</v>
      </c>
      <c r="BA11" s="19">
        <v>1.5151515151515152E-2</v>
      </c>
      <c r="BB11" s="32">
        <v>1</v>
      </c>
    </row>
    <row r="12" spans="1:54">
      <c r="A12" s="5">
        <v>20171023</v>
      </c>
      <c r="B12" s="5">
        <v>175</v>
      </c>
      <c r="C12" s="5">
        <v>134</v>
      </c>
      <c r="D12" s="51">
        <v>35</v>
      </c>
      <c r="E12" s="51">
        <v>35</v>
      </c>
      <c r="F12" s="55">
        <f t="shared" si="1"/>
        <v>0.2</v>
      </c>
      <c r="G12" s="55">
        <f t="shared" si="2"/>
        <v>0.26119402985074625</v>
      </c>
      <c r="H12" s="51">
        <v>32</v>
      </c>
      <c r="I12" s="51">
        <v>27</v>
      </c>
      <c r="J12" s="14">
        <v>23</v>
      </c>
      <c r="K12" s="14">
        <v>11</v>
      </c>
      <c r="L12" s="9">
        <f t="shared" si="3"/>
        <v>0.13142857142857142</v>
      </c>
      <c r="M12" s="23">
        <f t="shared" si="4"/>
        <v>8.2089552238805971E-2</v>
      </c>
      <c r="N12" s="25">
        <f t="shared" si="5"/>
        <v>2.0909090909090908</v>
      </c>
      <c r="O12" s="14">
        <v>33</v>
      </c>
      <c r="P12" s="14">
        <v>8</v>
      </c>
      <c r="Q12" s="29">
        <f t="shared" si="6"/>
        <v>0.18857142857142858</v>
      </c>
      <c r="R12" s="30">
        <f t="shared" si="7"/>
        <v>5.9701492537313432E-2</v>
      </c>
      <c r="S12" s="27">
        <f t="shared" si="8"/>
        <v>4.125</v>
      </c>
      <c r="T12" s="14">
        <v>0</v>
      </c>
      <c r="U12" s="5">
        <v>0</v>
      </c>
      <c r="V12" s="19">
        <f t="shared" si="9"/>
        <v>0</v>
      </c>
      <c r="W12" s="19">
        <f t="shared" si="10"/>
        <v>0</v>
      </c>
      <c r="X12" s="32">
        <v>0</v>
      </c>
      <c r="Y12" s="16">
        <v>9</v>
      </c>
      <c r="Z12" s="16">
        <v>6</v>
      </c>
      <c r="AA12" s="19">
        <f t="shared" si="12"/>
        <v>5.1428571428571428E-2</v>
      </c>
      <c r="AB12" s="19">
        <f t="shared" si="13"/>
        <v>4.4776119402985072E-2</v>
      </c>
      <c r="AC12" s="32">
        <v>1.5</v>
      </c>
      <c r="AD12" s="16">
        <v>3</v>
      </c>
      <c r="AE12" s="16">
        <v>3</v>
      </c>
      <c r="AF12" s="33">
        <f t="shared" si="14"/>
        <v>1.7142857142857144E-2</v>
      </c>
      <c r="AG12" s="33">
        <f t="shared" si="20"/>
        <v>4.5454545454545456E-2</v>
      </c>
      <c r="AH12" s="35">
        <f t="shared" si="15"/>
        <v>1</v>
      </c>
      <c r="AI12" s="18">
        <v>4</v>
      </c>
      <c r="AJ12" s="18">
        <v>4</v>
      </c>
      <c r="AK12" s="33">
        <f t="shared" si="16"/>
        <v>2.2857142857142857E-2</v>
      </c>
      <c r="AL12" s="33">
        <f t="shared" si="17"/>
        <v>2.9850746268656716E-2</v>
      </c>
      <c r="AM12" s="35">
        <f t="shared" si="18"/>
        <v>1</v>
      </c>
      <c r="AN12" s="14">
        <v>2</v>
      </c>
      <c r="AO12" s="14">
        <v>2</v>
      </c>
      <c r="AP12" s="19">
        <v>1.1428571428571429E-2</v>
      </c>
      <c r="AQ12" s="19">
        <v>1.4925373134328358E-2</v>
      </c>
      <c r="AR12" s="34">
        <v>1</v>
      </c>
      <c r="AS12" s="14">
        <v>6</v>
      </c>
      <c r="AT12" s="14">
        <v>5</v>
      </c>
      <c r="AU12" s="19">
        <v>3.4285714285714287E-2</v>
      </c>
      <c r="AV12" s="19">
        <v>3.7313432835820892E-2</v>
      </c>
      <c r="AW12" s="34">
        <v>1.2</v>
      </c>
      <c r="AX12" s="14">
        <v>1</v>
      </c>
      <c r="AY12" s="14">
        <v>1</v>
      </c>
      <c r="AZ12" s="19">
        <v>5.7142857142857143E-3</v>
      </c>
      <c r="BA12" s="19">
        <v>7.462686567164179E-3</v>
      </c>
      <c r="BB12" s="32">
        <v>1</v>
      </c>
    </row>
    <row r="13" spans="1:54">
      <c r="A13" s="5">
        <v>20171024</v>
      </c>
      <c r="B13" s="5">
        <v>201</v>
      </c>
      <c r="C13" s="5">
        <v>127</v>
      </c>
      <c r="D13" s="51">
        <v>42</v>
      </c>
      <c r="E13" s="51">
        <v>40</v>
      </c>
      <c r="F13" s="55">
        <f t="shared" si="1"/>
        <v>0.20895522388059701</v>
      </c>
      <c r="G13" s="55">
        <f t="shared" si="2"/>
        <v>0.31496062992125984</v>
      </c>
      <c r="H13" s="51">
        <v>54</v>
      </c>
      <c r="I13" s="51">
        <v>35</v>
      </c>
      <c r="J13" s="14">
        <v>180</v>
      </c>
      <c r="K13" s="14">
        <v>20</v>
      </c>
      <c r="L13" s="9">
        <f t="shared" si="3"/>
        <v>0.89552238805970152</v>
      </c>
      <c r="M13" s="23">
        <f t="shared" si="4"/>
        <v>0.15748031496062992</v>
      </c>
      <c r="N13" s="25">
        <f t="shared" si="5"/>
        <v>9</v>
      </c>
      <c r="O13" s="14">
        <v>84</v>
      </c>
      <c r="P13" s="14">
        <v>16</v>
      </c>
      <c r="Q13" s="29">
        <f t="shared" si="6"/>
        <v>0.41791044776119401</v>
      </c>
      <c r="R13" s="30">
        <f t="shared" si="7"/>
        <v>0.12598425196850394</v>
      </c>
      <c r="S13" s="27">
        <f t="shared" si="8"/>
        <v>5.25</v>
      </c>
      <c r="T13" s="14">
        <v>1</v>
      </c>
      <c r="U13" s="5">
        <v>1</v>
      </c>
      <c r="V13" s="19">
        <f t="shared" si="9"/>
        <v>4.9751243781094526E-3</v>
      </c>
      <c r="W13" s="19">
        <f t="shared" si="10"/>
        <v>7.874015748031496E-3</v>
      </c>
      <c r="X13" s="32">
        <f t="shared" si="11"/>
        <v>1</v>
      </c>
      <c r="Y13" s="16">
        <v>6</v>
      </c>
      <c r="Z13" s="16">
        <v>6</v>
      </c>
      <c r="AA13" s="19">
        <f t="shared" si="12"/>
        <v>2.9850746268656716E-2</v>
      </c>
      <c r="AB13" s="19">
        <f t="shared" si="13"/>
        <v>4.7244094488188976E-2</v>
      </c>
      <c r="AC13" s="32">
        <v>1</v>
      </c>
      <c r="AD13" s="16">
        <v>5</v>
      </c>
      <c r="AE13" s="16">
        <v>3</v>
      </c>
      <c r="AF13" s="33">
        <f t="shared" si="14"/>
        <v>2.4875621890547265E-2</v>
      </c>
      <c r="AG13" s="33">
        <f t="shared" si="20"/>
        <v>2.2388059701492536E-2</v>
      </c>
      <c r="AH13" s="36">
        <f t="shared" si="15"/>
        <v>1.6666666666666667</v>
      </c>
      <c r="AI13" s="18">
        <v>0</v>
      </c>
      <c r="AJ13" s="18">
        <v>0</v>
      </c>
      <c r="AK13" s="33">
        <f t="shared" si="16"/>
        <v>0</v>
      </c>
      <c r="AL13" s="33">
        <f t="shared" si="17"/>
        <v>0</v>
      </c>
      <c r="AM13" s="35">
        <v>0</v>
      </c>
      <c r="AN13" s="14">
        <v>4</v>
      </c>
      <c r="AO13" s="14">
        <v>4</v>
      </c>
      <c r="AP13" s="19">
        <v>1.9900497512437811E-2</v>
      </c>
      <c r="AQ13" s="19">
        <v>3.1496062992125984E-2</v>
      </c>
      <c r="AR13" s="34">
        <v>1</v>
      </c>
      <c r="AS13" s="14">
        <v>9</v>
      </c>
      <c r="AT13" s="14">
        <v>7</v>
      </c>
      <c r="AU13" s="19">
        <v>4.4776119402985072E-2</v>
      </c>
      <c r="AV13" s="19">
        <v>5.5118110236220472E-2</v>
      </c>
      <c r="AW13" s="34">
        <v>1.2857142857142858</v>
      </c>
      <c r="AX13" s="14">
        <v>2</v>
      </c>
      <c r="AY13" s="14">
        <v>2</v>
      </c>
      <c r="AZ13" s="19">
        <v>9.9502487562189053E-3</v>
      </c>
      <c r="BA13" s="19">
        <v>1.5748031496062992E-2</v>
      </c>
      <c r="BB13" s="32">
        <v>1</v>
      </c>
    </row>
    <row r="14" spans="1:54">
      <c r="A14" s="5">
        <v>20171025</v>
      </c>
      <c r="B14" s="5">
        <v>180</v>
      </c>
      <c r="C14" s="5">
        <v>121</v>
      </c>
      <c r="D14" s="51">
        <v>39</v>
      </c>
      <c r="E14" s="51">
        <v>36</v>
      </c>
      <c r="F14" s="55">
        <f t="shared" si="1"/>
        <v>0.21666666666666667</v>
      </c>
      <c r="G14" s="55">
        <f t="shared" si="2"/>
        <v>0.2975206611570248</v>
      </c>
      <c r="H14" s="51">
        <v>77</v>
      </c>
      <c r="I14" s="51">
        <v>46</v>
      </c>
      <c r="J14" s="14">
        <v>129</v>
      </c>
      <c r="K14" s="14">
        <v>12</v>
      </c>
      <c r="L14" s="9">
        <f t="shared" si="3"/>
        <v>0.71666666666666667</v>
      </c>
      <c r="M14" s="23">
        <f t="shared" si="4"/>
        <v>9.9173553719008267E-2</v>
      </c>
      <c r="N14" s="25">
        <f t="shared" si="5"/>
        <v>10.75</v>
      </c>
      <c r="O14" s="14">
        <v>65</v>
      </c>
      <c r="P14" s="14">
        <v>11</v>
      </c>
      <c r="Q14" s="29">
        <f t="shared" si="6"/>
        <v>0.3611111111111111</v>
      </c>
      <c r="R14" s="30">
        <f t="shared" si="7"/>
        <v>9.0909090909090912E-2</v>
      </c>
      <c r="S14" s="27">
        <f t="shared" si="8"/>
        <v>5.9090909090909092</v>
      </c>
      <c r="T14" s="14">
        <v>1</v>
      </c>
      <c r="U14" s="5">
        <v>1</v>
      </c>
      <c r="V14" s="19">
        <f t="shared" si="9"/>
        <v>5.5555555555555558E-3</v>
      </c>
      <c r="W14" s="19">
        <f t="shared" si="10"/>
        <v>8.2644628099173556E-3</v>
      </c>
      <c r="X14" s="32">
        <f t="shared" si="11"/>
        <v>1</v>
      </c>
      <c r="Y14" s="16">
        <v>2</v>
      </c>
      <c r="Z14" s="16">
        <v>2</v>
      </c>
      <c r="AA14" s="19">
        <f t="shared" si="12"/>
        <v>1.1111111111111112E-2</v>
      </c>
      <c r="AB14" s="19">
        <f t="shared" si="13"/>
        <v>1.6528925619834711E-2</v>
      </c>
      <c r="AC14" s="32">
        <v>1</v>
      </c>
      <c r="AD14" s="16">
        <v>8</v>
      </c>
      <c r="AE14" s="16">
        <v>3</v>
      </c>
      <c r="AF14" s="33">
        <f t="shared" si="14"/>
        <v>4.4444444444444446E-2</v>
      </c>
      <c r="AG14" s="33">
        <f t="shared" si="20"/>
        <v>2.3622047244094488E-2</v>
      </c>
      <c r="AH14" s="36">
        <f t="shared" si="15"/>
        <v>2.6666666666666665</v>
      </c>
      <c r="AI14" s="18">
        <v>0</v>
      </c>
      <c r="AJ14" s="18">
        <v>0</v>
      </c>
      <c r="AK14" s="33">
        <f t="shared" si="16"/>
        <v>0</v>
      </c>
      <c r="AL14" s="33">
        <f t="shared" si="17"/>
        <v>0</v>
      </c>
      <c r="AM14" s="35">
        <v>0</v>
      </c>
      <c r="AN14" s="14">
        <v>4</v>
      </c>
      <c r="AO14" s="14">
        <v>3</v>
      </c>
      <c r="AP14" s="19">
        <v>2.2222222222222223E-2</v>
      </c>
      <c r="AQ14" s="19">
        <v>2.4793388429752067E-2</v>
      </c>
      <c r="AR14" s="34">
        <v>1.3333333333333333</v>
      </c>
      <c r="AS14" s="14">
        <v>9</v>
      </c>
      <c r="AT14" s="14">
        <v>7</v>
      </c>
      <c r="AU14" s="19">
        <v>0.05</v>
      </c>
      <c r="AV14" s="19">
        <v>5.7851239669421489E-2</v>
      </c>
      <c r="AW14" s="34">
        <v>1.2857142857142858</v>
      </c>
      <c r="AX14" s="14">
        <v>0</v>
      </c>
      <c r="AY14" s="14">
        <v>0</v>
      </c>
      <c r="AZ14" s="19">
        <v>0</v>
      </c>
      <c r="BA14" s="19">
        <v>0</v>
      </c>
      <c r="BB14" s="32">
        <v>0</v>
      </c>
    </row>
    <row r="15" spans="1:54">
      <c r="A15" s="5">
        <v>20171026</v>
      </c>
      <c r="B15" s="5">
        <v>199</v>
      </c>
      <c r="C15" s="5">
        <v>121</v>
      </c>
      <c r="D15" s="51">
        <v>37</v>
      </c>
      <c r="E15" s="51">
        <v>34</v>
      </c>
      <c r="F15" s="55">
        <f t="shared" si="1"/>
        <v>0.18592964824120603</v>
      </c>
      <c r="G15" s="55">
        <f t="shared" si="2"/>
        <v>0.28099173553719009</v>
      </c>
      <c r="H15" s="51">
        <v>47</v>
      </c>
      <c r="I15" s="51">
        <v>33</v>
      </c>
      <c r="J15" s="14">
        <v>26</v>
      </c>
      <c r="K15" s="14">
        <v>11</v>
      </c>
      <c r="L15" s="9">
        <f t="shared" si="3"/>
        <v>0.1306532663316583</v>
      </c>
      <c r="M15" s="23">
        <f t="shared" si="4"/>
        <v>9.0909090909090912E-2</v>
      </c>
      <c r="N15" s="25">
        <f t="shared" si="5"/>
        <v>2.3636363636363638</v>
      </c>
      <c r="O15" s="14">
        <v>42</v>
      </c>
      <c r="P15" s="14">
        <v>10</v>
      </c>
      <c r="Q15" s="29">
        <f t="shared" si="6"/>
        <v>0.21105527638190955</v>
      </c>
      <c r="R15" s="30">
        <f t="shared" si="7"/>
        <v>8.2644628099173556E-2</v>
      </c>
      <c r="S15" s="27">
        <f t="shared" si="8"/>
        <v>4.2</v>
      </c>
      <c r="T15" s="14">
        <v>0</v>
      </c>
      <c r="U15" s="5">
        <v>0</v>
      </c>
      <c r="V15" s="19">
        <f t="shared" si="9"/>
        <v>0</v>
      </c>
      <c r="W15" s="19">
        <f t="shared" si="10"/>
        <v>0</v>
      </c>
      <c r="X15" s="32">
        <v>0</v>
      </c>
      <c r="Y15" s="16">
        <v>5</v>
      </c>
      <c r="Z15" s="16">
        <v>5</v>
      </c>
      <c r="AA15" s="19">
        <f t="shared" si="12"/>
        <v>2.5125628140703519E-2</v>
      </c>
      <c r="AB15" s="19">
        <f t="shared" si="13"/>
        <v>4.1322314049586778E-2</v>
      </c>
      <c r="AC15" s="32">
        <v>1</v>
      </c>
      <c r="AD15" s="16">
        <v>4</v>
      </c>
      <c r="AE15" s="16">
        <v>3</v>
      </c>
      <c r="AF15" s="33">
        <f t="shared" si="14"/>
        <v>2.0100502512562814E-2</v>
      </c>
      <c r="AG15" s="33">
        <f t="shared" si="20"/>
        <v>2.4793388429752067E-2</v>
      </c>
      <c r="AH15" s="36">
        <f t="shared" si="15"/>
        <v>1.3333333333333333</v>
      </c>
      <c r="AI15" s="18">
        <v>2</v>
      </c>
      <c r="AJ15" s="18">
        <v>1</v>
      </c>
      <c r="AK15" s="33">
        <f t="shared" si="16"/>
        <v>1.0050251256281407E-2</v>
      </c>
      <c r="AL15" s="33">
        <f t="shared" si="17"/>
        <v>8.2644628099173556E-3</v>
      </c>
      <c r="AM15" s="35">
        <f t="shared" si="18"/>
        <v>2</v>
      </c>
      <c r="AN15" s="14">
        <v>9</v>
      </c>
      <c r="AO15" s="14">
        <v>4</v>
      </c>
      <c r="AP15" s="19">
        <v>4.5226130653266333E-2</v>
      </c>
      <c r="AQ15" s="19">
        <v>3.3057851239669422E-2</v>
      </c>
      <c r="AR15" s="34">
        <v>2.25</v>
      </c>
      <c r="AS15" s="14">
        <v>7</v>
      </c>
      <c r="AT15" s="14">
        <v>6</v>
      </c>
      <c r="AU15" s="19">
        <v>3.5175879396984924E-2</v>
      </c>
      <c r="AV15" s="19">
        <v>4.9586776859504134E-2</v>
      </c>
      <c r="AW15" s="34">
        <v>1.1666666666666667</v>
      </c>
      <c r="AX15" s="14">
        <v>1</v>
      </c>
      <c r="AY15" s="14">
        <v>1</v>
      </c>
      <c r="AZ15" s="19">
        <v>5.0251256281407036E-3</v>
      </c>
      <c r="BA15" s="19">
        <v>8.2644628099173556E-3</v>
      </c>
      <c r="BB15" s="32">
        <v>1</v>
      </c>
    </row>
    <row r="16" spans="1:54">
      <c r="A16" s="5">
        <v>20171027</v>
      </c>
      <c r="B16" s="5">
        <v>185</v>
      </c>
      <c r="C16" s="5">
        <v>137</v>
      </c>
      <c r="D16" s="51">
        <v>27</v>
      </c>
      <c r="E16" s="51">
        <v>26</v>
      </c>
      <c r="F16" s="55">
        <f t="shared" si="1"/>
        <v>0.14594594594594595</v>
      </c>
      <c r="G16" s="55">
        <f t="shared" si="2"/>
        <v>0.18978102189781021</v>
      </c>
      <c r="H16" s="51">
        <v>66</v>
      </c>
      <c r="I16" s="51">
        <v>41</v>
      </c>
      <c r="J16" s="14">
        <v>67</v>
      </c>
      <c r="K16" s="14">
        <v>13</v>
      </c>
      <c r="L16" s="9">
        <f t="shared" si="3"/>
        <v>0.36216216216216218</v>
      </c>
      <c r="M16" s="23">
        <f t="shared" si="4"/>
        <v>9.4890510948905105E-2</v>
      </c>
      <c r="N16" s="25">
        <f t="shared" si="5"/>
        <v>5.1538461538461542</v>
      </c>
      <c r="O16" s="14">
        <v>52</v>
      </c>
      <c r="P16" s="14">
        <v>11</v>
      </c>
      <c r="Q16" s="29">
        <f t="shared" si="6"/>
        <v>0.2810810810810811</v>
      </c>
      <c r="R16" s="30">
        <f t="shared" si="7"/>
        <v>8.0291970802919707E-2</v>
      </c>
      <c r="S16" s="27">
        <f t="shared" si="8"/>
        <v>4.7272727272727275</v>
      </c>
      <c r="T16" s="14">
        <v>3</v>
      </c>
      <c r="U16" s="5">
        <v>3</v>
      </c>
      <c r="V16" s="19">
        <f t="shared" si="9"/>
        <v>1.6216216216216217E-2</v>
      </c>
      <c r="W16" s="19">
        <f t="shared" si="10"/>
        <v>2.1897810218978103E-2</v>
      </c>
      <c r="X16" s="32">
        <f t="shared" si="11"/>
        <v>1</v>
      </c>
      <c r="Y16" s="16">
        <v>7</v>
      </c>
      <c r="Z16" s="16">
        <v>4</v>
      </c>
      <c r="AA16" s="19">
        <f t="shared" si="12"/>
        <v>3.783783783783784E-2</v>
      </c>
      <c r="AB16" s="19">
        <f t="shared" si="13"/>
        <v>2.9197080291970802E-2</v>
      </c>
      <c r="AC16" s="32">
        <v>1.75</v>
      </c>
      <c r="AD16" s="16">
        <v>3</v>
      </c>
      <c r="AE16" s="16">
        <v>2</v>
      </c>
      <c r="AF16" s="33">
        <f t="shared" si="14"/>
        <v>1.6216216216216217E-2</v>
      </c>
      <c r="AG16" s="33">
        <f t="shared" si="20"/>
        <v>1.6528925619834711E-2</v>
      </c>
      <c r="AH16" s="36">
        <f t="shared" si="15"/>
        <v>1.5</v>
      </c>
      <c r="AI16" s="18">
        <v>3</v>
      </c>
      <c r="AJ16" s="18">
        <v>2</v>
      </c>
      <c r="AK16" s="33">
        <f t="shared" si="16"/>
        <v>1.6216216216216217E-2</v>
      </c>
      <c r="AL16" s="33">
        <f t="shared" si="17"/>
        <v>1.4598540145985401E-2</v>
      </c>
      <c r="AM16" s="35">
        <f t="shared" si="18"/>
        <v>1.5</v>
      </c>
      <c r="AN16" s="14">
        <v>6</v>
      </c>
      <c r="AO16" s="14">
        <v>4</v>
      </c>
      <c r="AP16" s="19">
        <v>3.2432432432432434E-2</v>
      </c>
      <c r="AQ16" s="19">
        <v>2.9197080291970802E-2</v>
      </c>
      <c r="AR16" s="34">
        <v>1.5</v>
      </c>
      <c r="AS16" s="14">
        <v>3</v>
      </c>
      <c r="AT16" s="14">
        <v>3</v>
      </c>
      <c r="AU16" s="19">
        <v>1.6216216216216217E-2</v>
      </c>
      <c r="AV16" s="19">
        <v>2.1897810218978103E-2</v>
      </c>
      <c r="AW16" s="34">
        <v>1</v>
      </c>
      <c r="AX16" s="14">
        <v>2</v>
      </c>
      <c r="AY16" s="14">
        <v>2</v>
      </c>
      <c r="AZ16" s="19">
        <v>1.0810810810810811E-2</v>
      </c>
      <c r="BA16" s="19">
        <v>1.4598540145985401E-2</v>
      </c>
      <c r="BB16" s="32">
        <v>1</v>
      </c>
    </row>
    <row r="17" spans="1:54">
      <c r="A17" s="5">
        <v>20171028</v>
      </c>
      <c r="B17" s="5">
        <v>90</v>
      </c>
      <c r="C17" s="5">
        <v>66</v>
      </c>
      <c r="D17" s="51">
        <v>19</v>
      </c>
      <c r="E17" s="51">
        <v>18</v>
      </c>
      <c r="F17" s="55">
        <f t="shared" si="1"/>
        <v>0.21111111111111111</v>
      </c>
      <c r="G17" s="55">
        <f t="shared" si="2"/>
        <v>0.27272727272727271</v>
      </c>
      <c r="H17" s="51">
        <v>23</v>
      </c>
      <c r="I17" s="51">
        <v>19</v>
      </c>
      <c r="J17" s="14">
        <v>8</v>
      </c>
      <c r="K17" s="14">
        <v>4</v>
      </c>
      <c r="L17" s="9">
        <f t="shared" si="3"/>
        <v>8.8888888888888892E-2</v>
      </c>
      <c r="M17" s="23">
        <f t="shared" si="4"/>
        <v>6.0606060606060608E-2</v>
      </c>
      <c r="N17" s="25">
        <f t="shared" si="5"/>
        <v>2</v>
      </c>
      <c r="O17" s="14">
        <v>11</v>
      </c>
      <c r="P17" s="14">
        <v>2</v>
      </c>
      <c r="Q17" s="29">
        <f t="shared" si="6"/>
        <v>0.12222222222222222</v>
      </c>
      <c r="R17" s="30">
        <f t="shared" si="7"/>
        <v>3.0303030303030304E-2</v>
      </c>
      <c r="S17" s="27">
        <f t="shared" si="8"/>
        <v>5.5</v>
      </c>
      <c r="T17" s="14">
        <v>1</v>
      </c>
      <c r="U17" s="5">
        <v>1</v>
      </c>
      <c r="V17" s="19">
        <f t="shared" si="9"/>
        <v>1.1111111111111112E-2</v>
      </c>
      <c r="W17" s="19">
        <f t="shared" si="10"/>
        <v>1.5151515151515152E-2</v>
      </c>
      <c r="X17" s="32">
        <f t="shared" si="11"/>
        <v>1</v>
      </c>
      <c r="Y17" s="16">
        <v>0</v>
      </c>
      <c r="Z17" s="16">
        <v>0</v>
      </c>
      <c r="AA17" s="19">
        <f t="shared" si="12"/>
        <v>0</v>
      </c>
      <c r="AB17" s="19">
        <f t="shared" si="13"/>
        <v>0</v>
      </c>
      <c r="AC17" s="32">
        <v>0</v>
      </c>
      <c r="AD17" s="16">
        <v>1</v>
      </c>
      <c r="AE17" s="16">
        <v>1</v>
      </c>
      <c r="AF17" s="33">
        <f t="shared" si="14"/>
        <v>1.1111111111111112E-2</v>
      </c>
      <c r="AG17" s="33">
        <f t="shared" si="20"/>
        <v>7.2992700729927005E-3</v>
      </c>
      <c r="AH17" s="36">
        <f t="shared" si="15"/>
        <v>1</v>
      </c>
      <c r="AI17" s="18">
        <v>0</v>
      </c>
      <c r="AJ17" s="18">
        <v>0</v>
      </c>
      <c r="AK17" s="33">
        <f t="shared" si="16"/>
        <v>0</v>
      </c>
      <c r="AL17" s="33">
        <f t="shared" si="17"/>
        <v>0</v>
      </c>
      <c r="AM17" s="35">
        <v>0</v>
      </c>
      <c r="AN17" s="14">
        <v>2</v>
      </c>
      <c r="AO17" s="14">
        <v>2</v>
      </c>
      <c r="AP17" s="19">
        <v>2.2222222222222223E-2</v>
      </c>
      <c r="AQ17" s="19">
        <v>3.0303030303030304E-2</v>
      </c>
      <c r="AR17" s="34">
        <v>1</v>
      </c>
      <c r="AS17" s="14"/>
      <c r="AT17" s="14"/>
      <c r="AU17" s="19">
        <v>0</v>
      </c>
      <c r="AV17" s="19">
        <v>0</v>
      </c>
      <c r="AW17" s="34">
        <v>0</v>
      </c>
      <c r="AX17" s="14">
        <v>0</v>
      </c>
      <c r="AY17" s="14">
        <v>0</v>
      </c>
      <c r="AZ17" s="19">
        <v>0</v>
      </c>
      <c r="BA17" s="19">
        <v>0</v>
      </c>
      <c r="BB17" s="32">
        <v>0</v>
      </c>
    </row>
    <row r="18" spans="1:54">
      <c r="A18" s="5">
        <v>20171029</v>
      </c>
      <c r="B18" s="5">
        <v>113</v>
      </c>
      <c r="C18" s="5">
        <v>70</v>
      </c>
      <c r="D18" s="51">
        <v>19</v>
      </c>
      <c r="E18" s="51">
        <v>18</v>
      </c>
      <c r="F18" s="55">
        <f t="shared" si="1"/>
        <v>0.16814159292035399</v>
      </c>
      <c r="G18" s="55">
        <f t="shared" si="2"/>
        <v>0.25714285714285712</v>
      </c>
      <c r="H18" s="51">
        <v>29</v>
      </c>
      <c r="I18" s="51">
        <v>19</v>
      </c>
      <c r="J18" s="14">
        <v>27</v>
      </c>
      <c r="K18" s="14">
        <v>3</v>
      </c>
      <c r="L18" s="9">
        <f t="shared" si="3"/>
        <v>0.23893805309734514</v>
      </c>
      <c r="M18" s="23">
        <f t="shared" si="4"/>
        <v>4.2857142857142858E-2</v>
      </c>
      <c r="N18" s="25">
        <f t="shared" si="5"/>
        <v>9</v>
      </c>
      <c r="O18" s="14">
        <v>25</v>
      </c>
      <c r="P18" s="14">
        <v>2</v>
      </c>
      <c r="Q18" s="29">
        <f t="shared" si="6"/>
        <v>0.22123893805309736</v>
      </c>
      <c r="R18" s="30">
        <f t="shared" si="7"/>
        <v>2.8571428571428571E-2</v>
      </c>
      <c r="S18" s="27">
        <f t="shared" si="8"/>
        <v>12.5</v>
      </c>
      <c r="T18" s="14">
        <v>1</v>
      </c>
      <c r="U18" s="5">
        <v>1</v>
      </c>
      <c r="V18" s="19">
        <f t="shared" si="9"/>
        <v>8.8495575221238937E-3</v>
      </c>
      <c r="W18" s="19">
        <f t="shared" si="10"/>
        <v>1.4285714285714285E-2</v>
      </c>
      <c r="X18" s="32">
        <f t="shared" si="11"/>
        <v>1</v>
      </c>
      <c r="Y18" s="16">
        <v>0</v>
      </c>
      <c r="Z18" s="16">
        <v>0</v>
      </c>
      <c r="AA18" s="19">
        <f t="shared" si="12"/>
        <v>0</v>
      </c>
      <c r="AB18" s="19">
        <f t="shared" si="13"/>
        <v>0</v>
      </c>
      <c r="AC18" s="32">
        <v>0</v>
      </c>
      <c r="AD18" s="16">
        <v>0</v>
      </c>
      <c r="AE18" s="16">
        <v>0</v>
      </c>
      <c r="AF18" s="33">
        <f t="shared" si="14"/>
        <v>0</v>
      </c>
      <c r="AG18" s="33">
        <f t="shared" si="20"/>
        <v>0</v>
      </c>
      <c r="AH18" s="36">
        <v>0</v>
      </c>
      <c r="AI18" s="18">
        <v>0</v>
      </c>
      <c r="AJ18" s="18">
        <v>0</v>
      </c>
      <c r="AK18" s="33">
        <f t="shared" si="16"/>
        <v>0</v>
      </c>
      <c r="AL18" s="33">
        <f t="shared" si="17"/>
        <v>0</v>
      </c>
      <c r="AM18" s="35">
        <v>0</v>
      </c>
      <c r="AN18" s="14">
        <v>8</v>
      </c>
      <c r="AO18" s="14">
        <v>3</v>
      </c>
      <c r="AP18" s="19">
        <v>7.0796460176991149E-2</v>
      </c>
      <c r="AQ18" s="19">
        <v>4.2857142857142858E-2</v>
      </c>
      <c r="AR18" s="34">
        <v>2.6666666666666665</v>
      </c>
      <c r="AS18" s="14">
        <v>6</v>
      </c>
      <c r="AT18" s="14">
        <v>4</v>
      </c>
      <c r="AU18" s="19">
        <v>5.3097345132743362E-2</v>
      </c>
      <c r="AV18" s="19">
        <v>5.7142857142857141E-2</v>
      </c>
      <c r="AW18" s="34">
        <v>1.5</v>
      </c>
      <c r="AX18" s="14">
        <v>0</v>
      </c>
      <c r="AY18" s="14">
        <v>0</v>
      </c>
      <c r="AZ18" s="19">
        <v>0</v>
      </c>
      <c r="BA18" s="19">
        <v>0</v>
      </c>
      <c r="BB18" s="32">
        <v>0</v>
      </c>
    </row>
    <row r="19" spans="1:54">
      <c r="A19" s="5">
        <v>20171030</v>
      </c>
      <c r="B19" s="5">
        <v>150</v>
      </c>
      <c r="C19" s="5">
        <v>114</v>
      </c>
      <c r="D19" s="51">
        <v>27</v>
      </c>
      <c r="E19" s="51">
        <v>25</v>
      </c>
      <c r="F19" s="55">
        <f t="shared" si="1"/>
        <v>0.18</v>
      </c>
      <c r="G19" s="55">
        <f t="shared" si="2"/>
        <v>0.21929824561403508</v>
      </c>
      <c r="H19" s="51">
        <v>59</v>
      </c>
      <c r="I19" s="51">
        <v>38</v>
      </c>
      <c r="J19" s="14">
        <v>34</v>
      </c>
      <c r="K19" s="14">
        <v>9</v>
      </c>
      <c r="L19" s="9">
        <f t="shared" si="3"/>
        <v>0.22666666666666666</v>
      </c>
      <c r="M19" s="23">
        <f t="shared" si="4"/>
        <v>7.8947368421052627E-2</v>
      </c>
      <c r="N19" s="25">
        <f t="shared" si="5"/>
        <v>3.7777777777777777</v>
      </c>
      <c r="O19" s="14">
        <v>35</v>
      </c>
      <c r="P19" s="14">
        <v>8</v>
      </c>
      <c r="Q19" s="29">
        <f t="shared" si="6"/>
        <v>0.23333333333333334</v>
      </c>
      <c r="R19" s="30">
        <f t="shared" si="7"/>
        <v>7.0175438596491224E-2</v>
      </c>
      <c r="S19" s="27">
        <f t="shared" si="8"/>
        <v>4.375</v>
      </c>
      <c r="T19" s="14">
        <v>0</v>
      </c>
      <c r="U19" s="14">
        <v>0</v>
      </c>
      <c r="V19" s="19">
        <f t="shared" si="9"/>
        <v>0</v>
      </c>
      <c r="W19" s="19">
        <f t="shared" si="10"/>
        <v>0</v>
      </c>
      <c r="X19" s="32">
        <v>0</v>
      </c>
      <c r="Y19" s="16">
        <v>7</v>
      </c>
      <c r="Z19" s="16">
        <v>5</v>
      </c>
      <c r="AA19" s="19">
        <f t="shared" si="12"/>
        <v>4.6666666666666669E-2</v>
      </c>
      <c r="AB19" s="19">
        <f t="shared" si="13"/>
        <v>4.3859649122807015E-2</v>
      </c>
      <c r="AC19" s="32">
        <v>1.4</v>
      </c>
      <c r="AD19" s="16">
        <v>0</v>
      </c>
      <c r="AE19" s="16">
        <v>0</v>
      </c>
      <c r="AF19" s="33">
        <f t="shared" si="14"/>
        <v>0</v>
      </c>
      <c r="AG19" s="33">
        <f t="shared" si="20"/>
        <v>0</v>
      </c>
      <c r="AH19" s="36">
        <v>0</v>
      </c>
      <c r="AI19" s="18">
        <v>0</v>
      </c>
      <c r="AJ19" s="18">
        <v>0</v>
      </c>
      <c r="AK19" s="33">
        <f t="shared" si="16"/>
        <v>0</v>
      </c>
      <c r="AL19" s="33">
        <f t="shared" si="17"/>
        <v>0</v>
      </c>
      <c r="AM19" s="35">
        <v>0</v>
      </c>
      <c r="AN19" s="14">
        <v>2</v>
      </c>
      <c r="AO19" s="14">
        <v>2</v>
      </c>
      <c r="AP19" s="19">
        <v>1.3333333333333334E-2</v>
      </c>
      <c r="AQ19" s="19">
        <v>1.7543859649122806E-2</v>
      </c>
      <c r="AR19" s="34">
        <v>1</v>
      </c>
      <c r="AS19" s="14">
        <v>1</v>
      </c>
      <c r="AT19" s="14">
        <v>1</v>
      </c>
      <c r="AU19" s="19">
        <v>6.6666666666666671E-3</v>
      </c>
      <c r="AV19" s="19">
        <v>8.771929824561403E-3</v>
      </c>
      <c r="AW19" s="34">
        <v>1</v>
      </c>
      <c r="AX19" s="14">
        <v>2</v>
      </c>
      <c r="AY19" s="14">
        <v>2</v>
      </c>
      <c r="AZ19" s="19">
        <v>1.3333333333333334E-2</v>
      </c>
      <c r="BA19" s="19">
        <v>1.7543859649122806E-2</v>
      </c>
      <c r="BB19" s="32">
        <v>1</v>
      </c>
    </row>
    <row r="20" spans="1:54">
      <c r="A20" s="5">
        <v>20171031</v>
      </c>
      <c r="B20" s="5">
        <v>111</v>
      </c>
      <c r="C20" s="5">
        <v>71</v>
      </c>
      <c r="D20" s="51">
        <v>28</v>
      </c>
      <c r="E20" s="51">
        <v>25</v>
      </c>
      <c r="F20" s="55">
        <f t="shared" si="1"/>
        <v>0.25225225225225223</v>
      </c>
      <c r="G20" s="55">
        <f t="shared" si="2"/>
        <v>0.352112676056338</v>
      </c>
      <c r="H20" s="51">
        <v>54</v>
      </c>
      <c r="I20" s="51">
        <v>40</v>
      </c>
      <c r="J20" s="14">
        <v>87</v>
      </c>
      <c r="K20" s="14">
        <v>13</v>
      </c>
      <c r="L20" s="9">
        <f t="shared" si="3"/>
        <v>0.78378378378378377</v>
      </c>
      <c r="M20" s="23">
        <f t="shared" si="4"/>
        <v>0.18309859154929578</v>
      </c>
      <c r="N20" s="25">
        <f t="shared" si="5"/>
        <v>6.6923076923076925</v>
      </c>
      <c r="O20" s="14">
        <v>52</v>
      </c>
      <c r="P20" s="14">
        <v>11</v>
      </c>
      <c r="Q20" s="29">
        <f t="shared" si="6"/>
        <v>0.46846846846846846</v>
      </c>
      <c r="R20" s="30">
        <f t="shared" si="7"/>
        <v>0.15492957746478872</v>
      </c>
      <c r="S20" s="27">
        <f t="shared" si="8"/>
        <v>4.7272727272727275</v>
      </c>
      <c r="T20" s="14">
        <v>0</v>
      </c>
      <c r="U20" s="14">
        <v>0</v>
      </c>
      <c r="V20" s="19">
        <f t="shared" si="9"/>
        <v>0</v>
      </c>
      <c r="W20" s="19">
        <f t="shared" si="10"/>
        <v>0</v>
      </c>
      <c r="X20" s="32">
        <v>0</v>
      </c>
      <c r="Y20" s="16">
        <v>0</v>
      </c>
      <c r="Z20" s="16">
        <v>0</v>
      </c>
      <c r="AA20" s="19">
        <f t="shared" si="12"/>
        <v>0</v>
      </c>
      <c r="AB20" s="19">
        <f t="shared" si="13"/>
        <v>0</v>
      </c>
      <c r="AC20" s="32">
        <v>0</v>
      </c>
      <c r="AD20" s="16">
        <v>2</v>
      </c>
      <c r="AE20" s="16">
        <v>1</v>
      </c>
      <c r="AF20" s="33">
        <f t="shared" si="14"/>
        <v>1.8018018018018018E-2</v>
      </c>
      <c r="AG20" s="33">
        <f t="shared" si="20"/>
        <v>8.771929824561403E-3</v>
      </c>
      <c r="AH20" s="36">
        <f t="shared" si="15"/>
        <v>2</v>
      </c>
      <c r="AI20" s="18">
        <v>1</v>
      </c>
      <c r="AJ20" s="18">
        <v>1</v>
      </c>
      <c r="AK20" s="33">
        <f t="shared" si="16"/>
        <v>9.0090090090090089E-3</v>
      </c>
      <c r="AL20" s="33">
        <f t="shared" si="17"/>
        <v>1.4084507042253521E-2</v>
      </c>
      <c r="AM20" s="35">
        <f t="shared" si="18"/>
        <v>1</v>
      </c>
      <c r="AN20" s="14">
        <v>1</v>
      </c>
      <c r="AO20" s="14">
        <v>1</v>
      </c>
      <c r="AP20" s="19">
        <v>9.0090090090090089E-3</v>
      </c>
      <c r="AQ20" s="19">
        <v>1.4084507042253521E-2</v>
      </c>
      <c r="AR20" s="34">
        <v>1</v>
      </c>
      <c r="AS20" s="14">
        <v>3</v>
      </c>
      <c r="AT20" s="14">
        <v>3</v>
      </c>
      <c r="AU20" s="19">
        <v>2.7027027027027029E-2</v>
      </c>
      <c r="AV20" s="19">
        <v>4.2253521126760563E-2</v>
      </c>
      <c r="AW20" s="34">
        <v>1</v>
      </c>
      <c r="AX20" s="14">
        <v>0</v>
      </c>
      <c r="AY20" s="14">
        <v>0</v>
      </c>
      <c r="AZ20" s="19">
        <v>0</v>
      </c>
      <c r="BA20" s="19">
        <v>0</v>
      </c>
      <c r="BB20" s="32">
        <v>0</v>
      </c>
    </row>
    <row r="21" spans="1:54">
      <c r="A21" s="5"/>
      <c r="B21" s="5"/>
      <c r="C21" s="5"/>
      <c r="D21" s="50"/>
      <c r="E21" s="50"/>
      <c r="F21" s="50"/>
      <c r="G21" s="50"/>
      <c r="H21" s="50"/>
      <c r="I21" s="50"/>
      <c r="J21" s="14"/>
      <c r="K21" s="14"/>
      <c r="L21" s="9"/>
      <c r="M21" s="23"/>
      <c r="N21" s="25"/>
      <c r="O21" s="14"/>
      <c r="P21" s="14"/>
      <c r="Q21" s="29"/>
      <c r="R21" s="30"/>
      <c r="S21" s="27"/>
      <c r="T21" s="14"/>
      <c r="U21" s="14"/>
      <c r="V21" s="19"/>
      <c r="W21" s="19"/>
      <c r="X21" s="32"/>
      <c r="AA21" s="19"/>
      <c r="AB21" s="19"/>
      <c r="AC21" s="32"/>
      <c r="AE21" s="15"/>
      <c r="AF21" s="33"/>
      <c r="AG21" s="33"/>
      <c r="AH21" s="36"/>
      <c r="AK21" s="33"/>
      <c r="AL21" s="33"/>
      <c r="AM21" s="35"/>
      <c r="AN21" s="14"/>
      <c r="AO21" s="14"/>
      <c r="AP21" s="19"/>
      <c r="AQ21" s="19"/>
      <c r="AR21" s="34"/>
      <c r="AS21" s="14"/>
      <c r="AT21" s="14"/>
      <c r="AU21" s="19"/>
      <c r="AV21" s="19"/>
      <c r="AW21" s="34"/>
      <c r="AX21" s="14"/>
      <c r="AY21" s="14"/>
      <c r="AZ21" s="19"/>
      <c r="BA21" s="19"/>
      <c r="BB21" s="32"/>
    </row>
    <row r="22" spans="1:54" s="45" customFormat="1">
      <c r="A22" s="37" t="s">
        <v>52</v>
      </c>
      <c r="B22" s="38">
        <f>AVERAGE(B23:B34)</f>
        <v>15.833333333333334</v>
      </c>
      <c r="C22" s="38">
        <f>AVERAGE(C23:C34)</f>
        <v>10.5</v>
      </c>
      <c r="D22" s="38"/>
      <c r="E22" s="38"/>
      <c r="F22" s="38"/>
      <c r="G22" s="38"/>
      <c r="H22" s="38"/>
      <c r="I22" s="38"/>
      <c r="J22" s="38">
        <f t="shared" ref="J22:BA22" si="21">AVERAGE(J23:J34)</f>
        <v>0.75</v>
      </c>
      <c r="K22" s="38">
        <f t="shared" si="21"/>
        <v>0.16666666666666666</v>
      </c>
      <c r="L22" s="39">
        <f t="shared" si="21"/>
        <v>4.6875E-2</v>
      </c>
      <c r="M22" s="39">
        <f t="shared" si="21"/>
        <v>2.0833333333333332E-2</v>
      </c>
      <c r="N22" s="40">
        <f>AVERAGEIF(N23:N34,"&gt;0")</f>
        <v>4.5</v>
      </c>
      <c r="O22" s="38">
        <f t="shared" si="21"/>
        <v>0.16666666666666666</v>
      </c>
      <c r="P22" s="38">
        <f t="shared" si="21"/>
        <v>8.3333333333333329E-2</v>
      </c>
      <c r="Q22" s="39">
        <f t="shared" si="21"/>
        <v>1.0416666666666666E-2</v>
      </c>
      <c r="R22" s="39">
        <f t="shared" si="21"/>
        <v>1.0416666666666666E-2</v>
      </c>
      <c r="S22" s="40">
        <f>AVERAGEIF(S23:S34,"&gt;0")</f>
        <v>2</v>
      </c>
      <c r="T22" s="38">
        <f t="shared" si="21"/>
        <v>0</v>
      </c>
      <c r="U22" s="38">
        <f t="shared" si="21"/>
        <v>0</v>
      </c>
      <c r="V22" s="39">
        <f t="shared" si="21"/>
        <v>0</v>
      </c>
      <c r="W22" s="39">
        <f t="shared" si="21"/>
        <v>0</v>
      </c>
      <c r="X22" s="40">
        <v>0</v>
      </c>
      <c r="Y22" s="38">
        <f t="shared" si="21"/>
        <v>0.25</v>
      </c>
      <c r="Z22" s="38">
        <f t="shared" si="21"/>
        <v>0.25</v>
      </c>
      <c r="AA22" s="39">
        <f>AVERAGE(AA23:AA34)</f>
        <v>2.20734126984127E-2</v>
      </c>
      <c r="AB22" s="39">
        <f>AVERAGE(AB23:AB34)</f>
        <v>2.9513888888888885E-2</v>
      </c>
      <c r="AC22" s="40">
        <f>AVERAGEIF(AC23:AC34,"&gt;0")</f>
        <v>1</v>
      </c>
      <c r="AD22" s="38"/>
      <c r="AE22" s="38"/>
      <c r="AF22" s="41">
        <v>0</v>
      </c>
      <c r="AG22" s="41">
        <v>0</v>
      </c>
      <c r="AH22" s="42">
        <v>0</v>
      </c>
      <c r="AI22" s="43"/>
      <c r="AJ22" s="43"/>
      <c r="AK22" s="41">
        <f t="shared" ref="AK22:AK34" si="22">AI22/B22</f>
        <v>0</v>
      </c>
      <c r="AL22" s="41">
        <f t="shared" ref="AL22:AL34" si="23">AJ22/C22</f>
        <v>0</v>
      </c>
      <c r="AM22" s="44">
        <v>0</v>
      </c>
      <c r="AN22" s="38">
        <f t="shared" si="21"/>
        <v>8.3333333333333329E-2</v>
      </c>
      <c r="AO22" s="38">
        <f t="shared" si="21"/>
        <v>8.3333333333333329E-2</v>
      </c>
      <c r="AP22" s="39">
        <f t="shared" si="21"/>
        <v>5.208333333333333E-3</v>
      </c>
      <c r="AQ22" s="39">
        <f t="shared" si="21"/>
        <v>1.0416666666666666E-2</v>
      </c>
      <c r="AR22" s="40">
        <f>AVERAGEIF(AR23:AR34,"&gt;0")</f>
        <v>1</v>
      </c>
      <c r="AS22" s="38">
        <f t="shared" si="21"/>
        <v>0.33333333333333331</v>
      </c>
      <c r="AT22" s="38">
        <f t="shared" si="21"/>
        <v>0.33333333333333331</v>
      </c>
      <c r="AU22" s="39">
        <f t="shared" si="21"/>
        <v>2.0419973544973543E-2</v>
      </c>
      <c r="AV22" s="39">
        <f t="shared" si="21"/>
        <v>3.5416666666666673E-2</v>
      </c>
      <c r="AW22" s="40">
        <f>AVERAGEIF(AW23:AW34,"&gt;0")</f>
        <v>1</v>
      </c>
      <c r="AX22" s="38">
        <f t="shared" si="21"/>
        <v>0</v>
      </c>
      <c r="AY22" s="38">
        <f t="shared" si="21"/>
        <v>0</v>
      </c>
      <c r="AZ22" s="39">
        <f t="shared" si="21"/>
        <v>0</v>
      </c>
      <c r="BA22" s="39">
        <f t="shared" si="21"/>
        <v>0</v>
      </c>
      <c r="BB22" s="40">
        <v>0</v>
      </c>
    </row>
    <row r="23" spans="1:54">
      <c r="A23" s="5">
        <v>20171101</v>
      </c>
      <c r="B23" s="5">
        <v>20</v>
      </c>
      <c r="C23" s="5">
        <v>14</v>
      </c>
      <c r="D23" s="50"/>
      <c r="E23" s="50"/>
      <c r="F23" s="50"/>
      <c r="G23" s="50"/>
      <c r="H23" s="50"/>
      <c r="I23" s="50"/>
      <c r="J23" s="14">
        <v>0</v>
      </c>
      <c r="K23" s="14">
        <v>0</v>
      </c>
      <c r="L23" s="9">
        <f t="shared" ref="L23:L34" si="24">J23/B23</f>
        <v>0</v>
      </c>
      <c r="M23" s="23">
        <f t="shared" ref="M23:M34" si="25">K23/C23</f>
        <v>0</v>
      </c>
      <c r="N23" s="25">
        <v>0</v>
      </c>
      <c r="O23" s="14">
        <v>0</v>
      </c>
      <c r="P23" s="14">
        <v>0</v>
      </c>
      <c r="Q23" s="29">
        <f t="shared" ref="Q23:Q34" si="26">O23/B23</f>
        <v>0</v>
      </c>
      <c r="R23" s="30">
        <f t="shared" ref="R23:R34" si="27">P23/C23</f>
        <v>0</v>
      </c>
      <c r="S23" s="27">
        <v>0</v>
      </c>
      <c r="T23" s="14">
        <v>0</v>
      </c>
      <c r="U23" s="14">
        <v>0</v>
      </c>
      <c r="V23" s="19">
        <f t="shared" ref="V23:V34" si="28">T23/B23</f>
        <v>0</v>
      </c>
      <c r="W23" s="19">
        <f t="shared" ref="W23:W34" si="29">U23/C23</f>
        <v>0</v>
      </c>
      <c r="X23" s="32">
        <v>0</v>
      </c>
      <c r="Y23" s="18">
        <v>0</v>
      </c>
      <c r="Z23" s="18">
        <v>0</v>
      </c>
      <c r="AA23" s="19">
        <f t="shared" ref="AA23:AA34" si="30">Y23/B23</f>
        <v>0</v>
      </c>
      <c r="AB23" s="19">
        <f t="shared" ref="AB23:AB34" si="31">Z23/C23</f>
        <v>0</v>
      </c>
      <c r="AC23" s="32">
        <v>0</v>
      </c>
      <c r="AD23" s="15">
        <v>0</v>
      </c>
      <c r="AE23" s="15">
        <v>0</v>
      </c>
      <c r="AF23" s="33">
        <f t="shared" ref="AF23:AF34" si="32">AD23/B23</f>
        <v>0</v>
      </c>
      <c r="AG23" s="33">
        <f t="shared" ref="AG23:AG34" si="33">AE23/C22</f>
        <v>0</v>
      </c>
      <c r="AH23" s="36">
        <v>0</v>
      </c>
      <c r="AI23" s="21">
        <v>0</v>
      </c>
      <c r="AJ23" s="21">
        <v>0</v>
      </c>
      <c r="AK23" s="33">
        <f t="shared" si="22"/>
        <v>0</v>
      </c>
      <c r="AL23" s="33">
        <f t="shared" si="23"/>
        <v>0</v>
      </c>
      <c r="AM23" s="35">
        <v>0</v>
      </c>
      <c r="AN23" s="14">
        <v>0</v>
      </c>
      <c r="AO23" s="14">
        <v>0</v>
      </c>
      <c r="AP23" s="19">
        <v>0</v>
      </c>
      <c r="AQ23" s="19">
        <v>0</v>
      </c>
      <c r="AR23" s="34">
        <v>0</v>
      </c>
      <c r="AS23" s="14">
        <v>0</v>
      </c>
      <c r="AT23" s="14">
        <v>0</v>
      </c>
      <c r="AU23" s="19">
        <v>0</v>
      </c>
      <c r="AV23" s="19">
        <v>0</v>
      </c>
      <c r="AW23" s="34">
        <v>0</v>
      </c>
      <c r="AX23" s="14">
        <v>0</v>
      </c>
      <c r="AY23" s="14">
        <v>0</v>
      </c>
      <c r="AZ23" s="19">
        <v>0</v>
      </c>
      <c r="BA23" s="19">
        <v>0</v>
      </c>
      <c r="BB23" s="32">
        <v>0</v>
      </c>
    </row>
    <row r="24" spans="1:54">
      <c r="A24" s="5">
        <v>20171102</v>
      </c>
      <c r="B24" s="5">
        <v>20</v>
      </c>
      <c r="C24" s="5">
        <v>15</v>
      </c>
      <c r="D24" s="50"/>
      <c r="E24" s="50"/>
      <c r="F24" s="50"/>
      <c r="G24" s="50"/>
      <c r="H24" s="50"/>
      <c r="I24" s="50"/>
      <c r="J24" s="14">
        <v>0</v>
      </c>
      <c r="K24" s="14">
        <v>0</v>
      </c>
      <c r="L24" s="9">
        <f t="shared" si="24"/>
        <v>0</v>
      </c>
      <c r="M24" s="23">
        <f t="shared" si="25"/>
        <v>0</v>
      </c>
      <c r="N24" s="25">
        <v>0</v>
      </c>
      <c r="O24" s="14">
        <v>0</v>
      </c>
      <c r="P24" s="14">
        <v>0</v>
      </c>
      <c r="Q24" s="29">
        <f t="shared" si="26"/>
        <v>0</v>
      </c>
      <c r="R24" s="30">
        <f t="shared" si="27"/>
        <v>0</v>
      </c>
      <c r="S24" s="27">
        <v>0</v>
      </c>
      <c r="T24" s="14">
        <v>0</v>
      </c>
      <c r="U24" s="14">
        <v>0</v>
      </c>
      <c r="V24" s="19">
        <f t="shared" si="28"/>
        <v>0</v>
      </c>
      <c r="W24" s="19">
        <f t="shared" si="29"/>
        <v>0</v>
      </c>
      <c r="X24" s="32">
        <v>0</v>
      </c>
      <c r="Y24" s="18">
        <v>0</v>
      </c>
      <c r="Z24" s="18">
        <v>0</v>
      </c>
      <c r="AA24" s="19">
        <f t="shared" si="30"/>
        <v>0</v>
      </c>
      <c r="AB24" s="19">
        <f t="shared" si="31"/>
        <v>0</v>
      </c>
      <c r="AC24" s="32">
        <v>0</v>
      </c>
      <c r="AD24" s="15">
        <v>0</v>
      </c>
      <c r="AE24" s="15">
        <v>0</v>
      </c>
      <c r="AF24" s="33">
        <f t="shared" si="32"/>
        <v>0</v>
      </c>
      <c r="AG24" s="33">
        <f t="shared" si="33"/>
        <v>0</v>
      </c>
      <c r="AH24" s="36">
        <v>0</v>
      </c>
      <c r="AI24" s="21">
        <v>0</v>
      </c>
      <c r="AJ24" s="21">
        <v>0</v>
      </c>
      <c r="AK24" s="33">
        <f t="shared" si="22"/>
        <v>0</v>
      </c>
      <c r="AL24" s="33">
        <f t="shared" si="23"/>
        <v>0</v>
      </c>
      <c r="AM24" s="35">
        <v>0</v>
      </c>
      <c r="AN24" s="14">
        <v>0</v>
      </c>
      <c r="AO24" s="14">
        <v>0</v>
      </c>
      <c r="AP24" s="19">
        <v>0</v>
      </c>
      <c r="AQ24" s="19">
        <v>0</v>
      </c>
      <c r="AR24" s="34">
        <v>0</v>
      </c>
      <c r="AS24" s="14">
        <v>0</v>
      </c>
      <c r="AT24" s="14">
        <v>0</v>
      </c>
      <c r="AU24" s="19">
        <v>0</v>
      </c>
      <c r="AV24" s="19">
        <v>0</v>
      </c>
      <c r="AW24" s="34">
        <v>0</v>
      </c>
      <c r="AX24" s="14">
        <v>0</v>
      </c>
      <c r="AY24" s="14">
        <v>0</v>
      </c>
      <c r="AZ24" s="19">
        <v>0</v>
      </c>
      <c r="BA24" s="19">
        <v>0</v>
      </c>
      <c r="BB24" s="32">
        <v>0</v>
      </c>
    </row>
    <row r="25" spans="1:54">
      <c r="A25" s="5">
        <v>20171103</v>
      </c>
      <c r="B25" s="5">
        <v>16</v>
      </c>
      <c r="C25" s="5">
        <v>11</v>
      </c>
      <c r="D25" s="50"/>
      <c r="E25" s="50"/>
      <c r="F25" s="50"/>
      <c r="G25" s="50"/>
      <c r="H25" s="50"/>
      <c r="I25" s="50"/>
      <c r="J25" s="14">
        <v>0</v>
      </c>
      <c r="K25" s="14">
        <v>0</v>
      </c>
      <c r="L25" s="9">
        <f t="shared" si="24"/>
        <v>0</v>
      </c>
      <c r="M25" s="23">
        <f t="shared" si="25"/>
        <v>0</v>
      </c>
      <c r="N25" s="25">
        <v>0</v>
      </c>
      <c r="O25" s="14">
        <v>0</v>
      </c>
      <c r="P25" s="14">
        <v>0</v>
      </c>
      <c r="Q25" s="29">
        <f t="shared" si="26"/>
        <v>0</v>
      </c>
      <c r="R25" s="30">
        <f t="shared" si="27"/>
        <v>0</v>
      </c>
      <c r="S25" s="27">
        <v>0</v>
      </c>
      <c r="T25" s="14">
        <v>0</v>
      </c>
      <c r="U25" s="14">
        <v>0</v>
      </c>
      <c r="V25" s="19">
        <f t="shared" si="28"/>
        <v>0</v>
      </c>
      <c r="W25" s="19">
        <f t="shared" si="29"/>
        <v>0</v>
      </c>
      <c r="X25" s="32">
        <v>0</v>
      </c>
      <c r="Y25" s="18">
        <v>0</v>
      </c>
      <c r="Z25" s="18">
        <v>0</v>
      </c>
      <c r="AA25" s="19">
        <f t="shared" si="30"/>
        <v>0</v>
      </c>
      <c r="AB25" s="19">
        <f t="shared" si="31"/>
        <v>0</v>
      </c>
      <c r="AC25" s="32">
        <v>0</v>
      </c>
      <c r="AD25" s="15">
        <v>0</v>
      </c>
      <c r="AE25" s="15">
        <v>0</v>
      </c>
      <c r="AF25" s="33">
        <f t="shared" si="32"/>
        <v>0</v>
      </c>
      <c r="AG25" s="33">
        <f t="shared" si="33"/>
        <v>0</v>
      </c>
      <c r="AH25" s="36">
        <v>0</v>
      </c>
      <c r="AI25" s="21">
        <v>0</v>
      </c>
      <c r="AJ25" s="21">
        <v>0</v>
      </c>
      <c r="AK25" s="33">
        <f t="shared" si="22"/>
        <v>0</v>
      </c>
      <c r="AL25" s="33">
        <f t="shared" si="23"/>
        <v>0</v>
      </c>
      <c r="AM25" s="35">
        <v>0</v>
      </c>
      <c r="AN25" s="14">
        <v>0</v>
      </c>
      <c r="AO25" s="14">
        <v>0</v>
      </c>
      <c r="AP25" s="19">
        <v>0</v>
      </c>
      <c r="AQ25" s="19">
        <v>0</v>
      </c>
      <c r="AR25" s="34">
        <v>0</v>
      </c>
      <c r="AS25" s="14">
        <v>0</v>
      </c>
      <c r="AT25" s="14">
        <v>0</v>
      </c>
      <c r="AU25" s="19">
        <v>0</v>
      </c>
      <c r="AV25" s="19">
        <v>0</v>
      </c>
      <c r="AW25" s="34">
        <v>0</v>
      </c>
      <c r="AX25" s="14">
        <v>0</v>
      </c>
      <c r="AY25" s="14">
        <v>0</v>
      </c>
      <c r="AZ25" s="19">
        <v>0</v>
      </c>
      <c r="BA25" s="19">
        <v>0</v>
      </c>
      <c r="BB25" s="32">
        <v>0</v>
      </c>
    </row>
    <row r="26" spans="1:54">
      <c r="A26" s="5">
        <v>20171104</v>
      </c>
      <c r="B26" s="5">
        <v>18</v>
      </c>
      <c r="C26" s="5">
        <v>10</v>
      </c>
      <c r="D26" s="50"/>
      <c r="E26" s="50"/>
      <c r="F26" s="50"/>
      <c r="G26" s="50"/>
      <c r="H26" s="50"/>
      <c r="I26" s="50"/>
      <c r="J26" s="14">
        <v>0</v>
      </c>
      <c r="K26" s="14">
        <v>0</v>
      </c>
      <c r="L26" s="9">
        <f t="shared" si="24"/>
        <v>0</v>
      </c>
      <c r="M26" s="23">
        <f t="shared" si="25"/>
        <v>0</v>
      </c>
      <c r="N26" s="25">
        <v>0</v>
      </c>
      <c r="O26" s="14">
        <v>0</v>
      </c>
      <c r="P26" s="14">
        <v>0</v>
      </c>
      <c r="Q26" s="29">
        <f t="shared" si="26"/>
        <v>0</v>
      </c>
      <c r="R26" s="30">
        <f t="shared" si="27"/>
        <v>0</v>
      </c>
      <c r="S26" s="27">
        <v>0</v>
      </c>
      <c r="T26" s="14">
        <v>0</v>
      </c>
      <c r="U26" s="14">
        <v>0</v>
      </c>
      <c r="V26" s="19">
        <f t="shared" si="28"/>
        <v>0</v>
      </c>
      <c r="W26" s="19">
        <f t="shared" si="29"/>
        <v>0</v>
      </c>
      <c r="X26" s="32">
        <v>0</v>
      </c>
      <c r="Y26" s="18">
        <v>0</v>
      </c>
      <c r="Z26" s="18">
        <v>0</v>
      </c>
      <c r="AA26" s="19">
        <f t="shared" si="30"/>
        <v>0</v>
      </c>
      <c r="AB26" s="19">
        <f t="shared" si="31"/>
        <v>0</v>
      </c>
      <c r="AC26" s="32">
        <v>0</v>
      </c>
      <c r="AD26" s="15">
        <v>0</v>
      </c>
      <c r="AE26" s="15">
        <v>0</v>
      </c>
      <c r="AF26" s="33">
        <f t="shared" si="32"/>
        <v>0</v>
      </c>
      <c r="AG26" s="33">
        <f t="shared" si="33"/>
        <v>0</v>
      </c>
      <c r="AH26" s="36">
        <v>0</v>
      </c>
      <c r="AI26" s="21">
        <v>0</v>
      </c>
      <c r="AJ26" s="21">
        <v>0</v>
      </c>
      <c r="AK26" s="33">
        <f t="shared" si="22"/>
        <v>0</v>
      </c>
      <c r="AL26" s="33">
        <f t="shared" si="23"/>
        <v>0</v>
      </c>
      <c r="AM26" s="35">
        <v>0</v>
      </c>
      <c r="AN26" s="14">
        <v>0</v>
      </c>
      <c r="AO26" s="14">
        <v>0</v>
      </c>
      <c r="AP26" s="19">
        <v>0</v>
      </c>
      <c r="AQ26" s="19">
        <v>0</v>
      </c>
      <c r="AR26" s="34">
        <v>0</v>
      </c>
      <c r="AS26" s="14">
        <v>2</v>
      </c>
      <c r="AT26" s="14">
        <v>2</v>
      </c>
      <c r="AU26" s="19">
        <v>0.1111111111111111</v>
      </c>
      <c r="AV26" s="19">
        <v>0.2</v>
      </c>
      <c r="AW26" s="34">
        <v>1</v>
      </c>
      <c r="AX26" s="14">
        <v>0</v>
      </c>
      <c r="AY26" s="14">
        <v>0</v>
      </c>
      <c r="AZ26" s="19">
        <v>0</v>
      </c>
      <c r="BA26" s="19">
        <v>0</v>
      </c>
      <c r="BB26" s="32">
        <v>0</v>
      </c>
    </row>
    <row r="27" spans="1:54">
      <c r="A27" s="5">
        <v>20171105</v>
      </c>
      <c r="B27" s="5">
        <v>14</v>
      </c>
      <c r="C27" s="5">
        <v>10</v>
      </c>
      <c r="D27" s="50"/>
      <c r="E27" s="50"/>
      <c r="F27" s="50"/>
      <c r="G27" s="50"/>
      <c r="H27" s="50"/>
      <c r="I27" s="50"/>
      <c r="J27" s="14">
        <v>0</v>
      </c>
      <c r="K27" s="14">
        <v>0</v>
      </c>
      <c r="L27" s="9">
        <f t="shared" si="24"/>
        <v>0</v>
      </c>
      <c r="M27" s="23">
        <f t="shared" si="25"/>
        <v>0</v>
      </c>
      <c r="N27" s="25">
        <v>0</v>
      </c>
      <c r="O27" s="14">
        <v>0</v>
      </c>
      <c r="P27" s="14">
        <v>0</v>
      </c>
      <c r="Q27" s="29">
        <f t="shared" si="26"/>
        <v>0</v>
      </c>
      <c r="R27" s="30">
        <f t="shared" si="27"/>
        <v>0</v>
      </c>
      <c r="S27" s="27">
        <v>0</v>
      </c>
      <c r="T27" s="14">
        <v>0</v>
      </c>
      <c r="U27" s="14">
        <v>0</v>
      </c>
      <c r="V27" s="19">
        <f t="shared" si="28"/>
        <v>0</v>
      </c>
      <c r="W27" s="19">
        <f t="shared" si="29"/>
        <v>0</v>
      </c>
      <c r="X27" s="32">
        <v>0</v>
      </c>
      <c r="Y27" s="18">
        <v>0</v>
      </c>
      <c r="Z27" s="18">
        <v>0</v>
      </c>
      <c r="AA27" s="19">
        <f t="shared" si="30"/>
        <v>0</v>
      </c>
      <c r="AB27" s="19">
        <f t="shared" si="31"/>
        <v>0</v>
      </c>
      <c r="AC27" s="32">
        <v>0</v>
      </c>
      <c r="AD27" s="15">
        <v>0</v>
      </c>
      <c r="AE27" s="15">
        <v>0</v>
      </c>
      <c r="AF27" s="33">
        <f t="shared" si="32"/>
        <v>0</v>
      </c>
      <c r="AG27" s="33">
        <f t="shared" si="33"/>
        <v>0</v>
      </c>
      <c r="AH27" s="36">
        <v>0</v>
      </c>
      <c r="AI27" s="21">
        <v>0</v>
      </c>
      <c r="AJ27" s="21">
        <v>0</v>
      </c>
      <c r="AK27" s="33">
        <f t="shared" si="22"/>
        <v>0</v>
      </c>
      <c r="AL27" s="33">
        <f t="shared" si="23"/>
        <v>0</v>
      </c>
      <c r="AM27" s="35">
        <v>0</v>
      </c>
      <c r="AN27" s="14">
        <v>0</v>
      </c>
      <c r="AO27" s="14">
        <v>0</v>
      </c>
      <c r="AP27" s="19">
        <v>0</v>
      </c>
      <c r="AQ27" s="19">
        <v>0</v>
      </c>
      <c r="AR27" s="34">
        <v>0</v>
      </c>
      <c r="AS27" s="14">
        <v>1</v>
      </c>
      <c r="AT27" s="14">
        <v>1</v>
      </c>
      <c r="AU27" s="19">
        <v>7.1428571428571425E-2</v>
      </c>
      <c r="AV27" s="19">
        <v>0.1</v>
      </c>
      <c r="AW27" s="34">
        <v>1</v>
      </c>
      <c r="AX27" s="14">
        <v>0</v>
      </c>
      <c r="AY27" s="14">
        <v>0</v>
      </c>
      <c r="AZ27" s="19">
        <v>0</v>
      </c>
      <c r="BA27" s="19">
        <v>0</v>
      </c>
      <c r="BB27" s="32">
        <v>0</v>
      </c>
    </row>
    <row r="28" spans="1:54">
      <c r="A28" s="14">
        <v>20171108</v>
      </c>
      <c r="B28" s="14">
        <v>6</v>
      </c>
      <c r="C28" s="14">
        <v>6</v>
      </c>
      <c r="D28" s="51"/>
      <c r="E28" s="51"/>
      <c r="F28" s="51"/>
      <c r="G28" s="51"/>
      <c r="H28" s="51"/>
      <c r="I28" s="51"/>
      <c r="J28" s="14">
        <v>0</v>
      </c>
      <c r="K28" s="14">
        <v>0</v>
      </c>
      <c r="L28" s="9">
        <f t="shared" si="24"/>
        <v>0</v>
      </c>
      <c r="M28" s="23">
        <f t="shared" si="25"/>
        <v>0</v>
      </c>
      <c r="N28" s="25">
        <v>0</v>
      </c>
      <c r="O28" s="14">
        <v>0</v>
      </c>
      <c r="P28" s="14">
        <v>0</v>
      </c>
      <c r="Q28" s="29">
        <f t="shared" si="26"/>
        <v>0</v>
      </c>
      <c r="R28" s="30">
        <f t="shared" si="27"/>
        <v>0</v>
      </c>
      <c r="S28" s="27">
        <v>0</v>
      </c>
      <c r="T28" s="14">
        <v>0</v>
      </c>
      <c r="U28" s="14">
        <v>0</v>
      </c>
      <c r="V28" s="19">
        <f t="shared" si="28"/>
        <v>0</v>
      </c>
      <c r="W28" s="19">
        <f t="shared" si="29"/>
        <v>0</v>
      </c>
      <c r="X28" s="32">
        <v>0</v>
      </c>
      <c r="Y28" s="18">
        <v>1</v>
      </c>
      <c r="Z28" s="18">
        <v>1</v>
      </c>
      <c r="AA28" s="19">
        <f t="shared" si="30"/>
        <v>0.16666666666666666</v>
      </c>
      <c r="AB28" s="19">
        <f t="shared" si="31"/>
        <v>0.16666666666666666</v>
      </c>
      <c r="AC28" s="32">
        <v>1</v>
      </c>
      <c r="AD28" s="15">
        <v>0</v>
      </c>
      <c r="AE28" s="15">
        <v>0</v>
      </c>
      <c r="AF28" s="33">
        <f t="shared" si="32"/>
        <v>0</v>
      </c>
      <c r="AG28" s="33">
        <f t="shared" si="33"/>
        <v>0</v>
      </c>
      <c r="AH28" s="36">
        <v>0</v>
      </c>
      <c r="AI28" s="21">
        <v>0</v>
      </c>
      <c r="AJ28" s="21">
        <v>0</v>
      </c>
      <c r="AK28" s="33">
        <f t="shared" si="22"/>
        <v>0</v>
      </c>
      <c r="AL28" s="33">
        <f t="shared" si="23"/>
        <v>0</v>
      </c>
      <c r="AM28" s="35">
        <v>0</v>
      </c>
      <c r="AN28" s="14">
        <v>0</v>
      </c>
      <c r="AO28" s="14">
        <v>0</v>
      </c>
      <c r="AP28" s="19">
        <v>0</v>
      </c>
      <c r="AQ28" s="19">
        <v>0</v>
      </c>
      <c r="AR28" s="34">
        <v>0</v>
      </c>
      <c r="AS28" s="14">
        <v>0</v>
      </c>
      <c r="AT28" s="14">
        <v>0</v>
      </c>
      <c r="AU28" s="19">
        <v>0</v>
      </c>
      <c r="AV28" s="19">
        <v>0</v>
      </c>
      <c r="AW28" s="34">
        <v>0</v>
      </c>
      <c r="AX28" s="14">
        <v>0</v>
      </c>
      <c r="AY28" s="14">
        <v>0</v>
      </c>
      <c r="AZ28" s="19">
        <v>0</v>
      </c>
      <c r="BA28" s="19">
        <v>0</v>
      </c>
      <c r="BB28" s="32">
        <v>0</v>
      </c>
    </row>
    <row r="29" spans="1:54">
      <c r="A29" s="14">
        <v>20171109</v>
      </c>
      <c r="B29" s="14">
        <v>17</v>
      </c>
      <c r="C29" s="14">
        <v>11</v>
      </c>
      <c r="D29" s="51"/>
      <c r="E29" s="51"/>
      <c r="F29" s="51"/>
      <c r="G29" s="51"/>
      <c r="H29" s="51"/>
      <c r="I29" s="51"/>
      <c r="J29" s="14">
        <v>0</v>
      </c>
      <c r="K29" s="14">
        <v>0</v>
      </c>
      <c r="L29" s="9">
        <f t="shared" si="24"/>
        <v>0</v>
      </c>
      <c r="M29" s="23">
        <f t="shared" si="25"/>
        <v>0</v>
      </c>
      <c r="N29" s="25">
        <v>0</v>
      </c>
      <c r="O29" s="14">
        <v>0</v>
      </c>
      <c r="P29" s="14">
        <v>0</v>
      </c>
      <c r="Q29" s="29">
        <f t="shared" si="26"/>
        <v>0</v>
      </c>
      <c r="R29" s="30">
        <f t="shared" si="27"/>
        <v>0</v>
      </c>
      <c r="S29" s="27">
        <v>0</v>
      </c>
      <c r="T29" s="14">
        <v>0</v>
      </c>
      <c r="U29" s="14">
        <v>0</v>
      </c>
      <c r="V29" s="19">
        <f t="shared" si="28"/>
        <v>0</v>
      </c>
      <c r="W29" s="19">
        <f t="shared" si="29"/>
        <v>0</v>
      </c>
      <c r="X29" s="32">
        <v>0</v>
      </c>
      <c r="Y29" s="18">
        <v>0</v>
      </c>
      <c r="Z29" s="18">
        <v>0</v>
      </c>
      <c r="AA29" s="19">
        <f t="shared" si="30"/>
        <v>0</v>
      </c>
      <c r="AB29" s="19">
        <f t="shared" si="31"/>
        <v>0</v>
      </c>
      <c r="AC29" s="32">
        <v>0</v>
      </c>
      <c r="AD29" s="15">
        <v>0</v>
      </c>
      <c r="AE29" s="15">
        <v>0</v>
      </c>
      <c r="AF29" s="33">
        <f t="shared" si="32"/>
        <v>0</v>
      </c>
      <c r="AG29" s="33">
        <f t="shared" si="33"/>
        <v>0</v>
      </c>
      <c r="AH29" s="36">
        <v>0</v>
      </c>
      <c r="AI29" s="21">
        <v>0</v>
      </c>
      <c r="AJ29" s="21">
        <v>0</v>
      </c>
      <c r="AK29" s="33">
        <f t="shared" si="22"/>
        <v>0</v>
      </c>
      <c r="AL29" s="33">
        <f t="shared" si="23"/>
        <v>0</v>
      </c>
      <c r="AM29" s="35">
        <v>0</v>
      </c>
      <c r="AN29" s="14">
        <v>0</v>
      </c>
      <c r="AO29" s="14">
        <v>0</v>
      </c>
      <c r="AP29" s="19">
        <v>0</v>
      </c>
      <c r="AQ29" s="19">
        <v>0</v>
      </c>
      <c r="AR29" s="34">
        <v>0</v>
      </c>
      <c r="AS29" s="14">
        <v>0</v>
      </c>
      <c r="AT29" s="14">
        <v>0</v>
      </c>
      <c r="AU29" s="19">
        <v>0</v>
      </c>
      <c r="AV29" s="19">
        <v>0</v>
      </c>
      <c r="AW29" s="34">
        <v>0</v>
      </c>
      <c r="AX29" s="14">
        <v>0</v>
      </c>
      <c r="AY29" s="14">
        <v>0</v>
      </c>
      <c r="AZ29" s="19">
        <v>0</v>
      </c>
      <c r="BA29" s="19">
        <v>0</v>
      </c>
      <c r="BB29" s="32">
        <v>0</v>
      </c>
    </row>
    <row r="30" spans="1:54">
      <c r="A30" s="14">
        <v>20171110</v>
      </c>
      <c r="B30" s="14">
        <v>16</v>
      </c>
      <c r="C30" s="14">
        <v>8</v>
      </c>
      <c r="D30" s="51"/>
      <c r="E30" s="51"/>
      <c r="F30" s="51"/>
      <c r="G30" s="51"/>
      <c r="H30" s="51"/>
      <c r="I30" s="51"/>
      <c r="J30" s="14">
        <v>9</v>
      </c>
      <c r="K30" s="14">
        <v>2</v>
      </c>
      <c r="L30" s="9">
        <f t="shared" si="24"/>
        <v>0.5625</v>
      </c>
      <c r="M30" s="23">
        <f t="shared" si="25"/>
        <v>0.25</v>
      </c>
      <c r="N30" s="25">
        <f t="shared" si="5"/>
        <v>4.5</v>
      </c>
      <c r="O30" s="14">
        <v>2</v>
      </c>
      <c r="P30" s="14">
        <v>1</v>
      </c>
      <c r="Q30" s="29">
        <f t="shared" si="26"/>
        <v>0.125</v>
      </c>
      <c r="R30" s="30">
        <f t="shared" si="27"/>
        <v>0.125</v>
      </c>
      <c r="S30" s="27">
        <f t="shared" si="8"/>
        <v>2</v>
      </c>
      <c r="T30" s="14">
        <v>0</v>
      </c>
      <c r="U30" s="14">
        <v>0</v>
      </c>
      <c r="V30" s="19">
        <f t="shared" si="28"/>
        <v>0</v>
      </c>
      <c r="W30" s="19">
        <f t="shared" si="29"/>
        <v>0</v>
      </c>
      <c r="X30" s="32">
        <v>0</v>
      </c>
      <c r="Y30" s="18">
        <v>1</v>
      </c>
      <c r="Z30" s="18">
        <v>1</v>
      </c>
      <c r="AA30" s="19">
        <f t="shared" si="30"/>
        <v>6.25E-2</v>
      </c>
      <c r="AB30" s="19">
        <f t="shared" si="31"/>
        <v>0.125</v>
      </c>
      <c r="AC30" s="32">
        <v>1</v>
      </c>
      <c r="AD30" s="15">
        <v>0</v>
      </c>
      <c r="AE30" s="15">
        <v>0</v>
      </c>
      <c r="AF30" s="33">
        <f t="shared" si="32"/>
        <v>0</v>
      </c>
      <c r="AG30" s="33">
        <f t="shared" si="33"/>
        <v>0</v>
      </c>
      <c r="AH30" s="36">
        <v>0</v>
      </c>
      <c r="AI30" s="21">
        <v>0</v>
      </c>
      <c r="AJ30" s="21">
        <v>0</v>
      </c>
      <c r="AK30" s="33">
        <f t="shared" si="22"/>
        <v>0</v>
      </c>
      <c r="AL30" s="33">
        <f t="shared" si="23"/>
        <v>0</v>
      </c>
      <c r="AM30" s="35">
        <v>0</v>
      </c>
      <c r="AN30" s="14">
        <v>1</v>
      </c>
      <c r="AO30" s="14">
        <v>1</v>
      </c>
      <c r="AP30" s="19">
        <v>6.25E-2</v>
      </c>
      <c r="AQ30" s="19">
        <v>0.125</v>
      </c>
      <c r="AR30" s="34">
        <v>1</v>
      </c>
      <c r="AS30" s="14">
        <v>1</v>
      </c>
      <c r="AT30" s="14">
        <v>1</v>
      </c>
      <c r="AU30" s="19">
        <v>6.25E-2</v>
      </c>
      <c r="AV30" s="19">
        <v>0.125</v>
      </c>
      <c r="AW30" s="34">
        <v>1</v>
      </c>
      <c r="AX30" s="14">
        <v>0</v>
      </c>
      <c r="AY30" s="14">
        <v>0</v>
      </c>
      <c r="AZ30" s="19">
        <v>0</v>
      </c>
      <c r="BA30" s="19">
        <v>0</v>
      </c>
      <c r="BB30" s="32">
        <v>0</v>
      </c>
    </row>
    <row r="31" spans="1:54">
      <c r="A31" s="14">
        <v>20171111</v>
      </c>
      <c r="B31" s="14">
        <v>7</v>
      </c>
      <c r="C31" s="14">
        <v>6</v>
      </c>
      <c r="D31" s="51"/>
      <c r="E31" s="51"/>
      <c r="F31" s="51"/>
      <c r="G31" s="51"/>
      <c r="H31" s="51"/>
      <c r="I31" s="51"/>
      <c r="J31" s="14">
        <v>0</v>
      </c>
      <c r="K31" s="14">
        <v>0</v>
      </c>
      <c r="L31" s="9">
        <f t="shared" si="24"/>
        <v>0</v>
      </c>
      <c r="M31" s="23">
        <f t="shared" si="25"/>
        <v>0</v>
      </c>
      <c r="N31" s="25">
        <v>0</v>
      </c>
      <c r="O31" s="14">
        <v>0</v>
      </c>
      <c r="P31" s="14">
        <v>0</v>
      </c>
      <c r="Q31" s="29">
        <f t="shared" si="26"/>
        <v>0</v>
      </c>
      <c r="R31" s="30">
        <f t="shared" si="27"/>
        <v>0</v>
      </c>
      <c r="S31" s="27">
        <v>0</v>
      </c>
      <c r="T31" s="14">
        <v>0</v>
      </c>
      <c r="U31" s="14">
        <v>0</v>
      </c>
      <c r="V31" s="19">
        <f t="shared" si="28"/>
        <v>0</v>
      </c>
      <c r="W31" s="19">
        <f t="shared" si="29"/>
        <v>0</v>
      </c>
      <c r="X31" s="32">
        <v>0</v>
      </c>
      <c r="Y31" s="18">
        <v>0</v>
      </c>
      <c r="Z31" s="18">
        <v>0</v>
      </c>
      <c r="AA31" s="19">
        <f t="shared" si="30"/>
        <v>0</v>
      </c>
      <c r="AB31" s="19">
        <f t="shared" si="31"/>
        <v>0</v>
      </c>
      <c r="AC31" s="32">
        <v>0</v>
      </c>
      <c r="AD31" s="15">
        <v>0</v>
      </c>
      <c r="AE31" s="15">
        <v>0</v>
      </c>
      <c r="AF31" s="33">
        <f t="shared" si="32"/>
        <v>0</v>
      </c>
      <c r="AG31" s="33">
        <f t="shared" si="33"/>
        <v>0</v>
      </c>
      <c r="AH31" s="36">
        <v>0</v>
      </c>
      <c r="AI31" s="21">
        <v>0</v>
      </c>
      <c r="AJ31" s="21">
        <v>0</v>
      </c>
      <c r="AK31" s="33">
        <f t="shared" si="22"/>
        <v>0</v>
      </c>
      <c r="AL31" s="33">
        <f t="shared" si="23"/>
        <v>0</v>
      </c>
      <c r="AM31" s="35">
        <v>0</v>
      </c>
      <c r="AN31" s="14">
        <v>0</v>
      </c>
      <c r="AO31" s="14">
        <v>0</v>
      </c>
      <c r="AP31" s="19">
        <v>0</v>
      </c>
      <c r="AQ31" s="19">
        <v>0</v>
      </c>
      <c r="AR31" s="34">
        <v>0</v>
      </c>
      <c r="AS31" s="14">
        <v>0</v>
      </c>
      <c r="AT31" s="14">
        <v>0</v>
      </c>
      <c r="AU31" s="19">
        <v>0</v>
      </c>
      <c r="AV31" s="19">
        <v>0</v>
      </c>
      <c r="AW31" s="34">
        <v>0</v>
      </c>
      <c r="AX31" s="14">
        <v>0</v>
      </c>
      <c r="AY31" s="14">
        <v>0</v>
      </c>
      <c r="AZ31" s="19">
        <v>0</v>
      </c>
      <c r="BA31" s="19">
        <v>0</v>
      </c>
      <c r="BB31" s="32">
        <v>0</v>
      </c>
    </row>
    <row r="32" spans="1:54">
      <c r="A32" s="14">
        <v>20171112</v>
      </c>
      <c r="B32" s="14">
        <v>11</v>
      </c>
      <c r="C32" s="14">
        <v>9</v>
      </c>
      <c r="D32" s="51"/>
      <c r="E32" s="51"/>
      <c r="F32" s="51"/>
      <c r="G32" s="51"/>
      <c r="H32" s="51"/>
      <c r="I32" s="51"/>
      <c r="J32" s="14">
        <v>0</v>
      </c>
      <c r="K32" s="14">
        <v>0</v>
      </c>
      <c r="L32" s="9">
        <f t="shared" si="24"/>
        <v>0</v>
      </c>
      <c r="M32" s="23">
        <f t="shared" si="25"/>
        <v>0</v>
      </c>
      <c r="N32" s="25">
        <v>0</v>
      </c>
      <c r="O32" s="14">
        <v>0</v>
      </c>
      <c r="P32" s="14">
        <v>0</v>
      </c>
      <c r="Q32" s="29">
        <f t="shared" si="26"/>
        <v>0</v>
      </c>
      <c r="R32" s="30">
        <f t="shared" si="27"/>
        <v>0</v>
      </c>
      <c r="S32" s="27">
        <v>0</v>
      </c>
      <c r="T32" s="14">
        <v>0</v>
      </c>
      <c r="U32" s="14">
        <v>0</v>
      </c>
      <c r="V32" s="19">
        <f t="shared" si="28"/>
        <v>0</v>
      </c>
      <c r="W32" s="19">
        <f t="shared" si="29"/>
        <v>0</v>
      </c>
      <c r="X32" s="32">
        <v>0</v>
      </c>
      <c r="Y32" s="18">
        <v>0</v>
      </c>
      <c r="Z32" s="18">
        <v>0</v>
      </c>
      <c r="AA32" s="19">
        <f t="shared" si="30"/>
        <v>0</v>
      </c>
      <c r="AB32" s="19">
        <f t="shared" si="31"/>
        <v>0</v>
      </c>
      <c r="AC32" s="32">
        <v>0</v>
      </c>
      <c r="AD32" s="15">
        <v>0</v>
      </c>
      <c r="AE32" s="15">
        <v>0</v>
      </c>
      <c r="AF32" s="33">
        <f t="shared" si="32"/>
        <v>0</v>
      </c>
      <c r="AG32" s="33">
        <f t="shared" si="33"/>
        <v>0</v>
      </c>
      <c r="AH32" s="36">
        <v>0</v>
      </c>
      <c r="AI32" s="21">
        <v>0</v>
      </c>
      <c r="AJ32" s="21">
        <v>0</v>
      </c>
      <c r="AK32" s="33">
        <f t="shared" si="22"/>
        <v>0</v>
      </c>
      <c r="AL32" s="33">
        <f t="shared" si="23"/>
        <v>0</v>
      </c>
      <c r="AM32" s="35">
        <v>0</v>
      </c>
      <c r="AN32" s="14">
        <v>0</v>
      </c>
      <c r="AO32" s="14">
        <v>0</v>
      </c>
      <c r="AP32" s="19">
        <v>0</v>
      </c>
      <c r="AQ32" s="19">
        <v>0</v>
      </c>
      <c r="AR32" s="34">
        <v>0</v>
      </c>
      <c r="AS32" s="14">
        <v>0</v>
      </c>
      <c r="AT32" s="14">
        <v>0</v>
      </c>
      <c r="AU32" s="19">
        <v>0</v>
      </c>
      <c r="AV32" s="19">
        <v>0</v>
      </c>
      <c r="AW32" s="34">
        <v>0</v>
      </c>
      <c r="AX32" s="14">
        <v>0</v>
      </c>
      <c r="AY32" s="14">
        <v>0</v>
      </c>
      <c r="AZ32" s="19">
        <v>0</v>
      </c>
      <c r="BA32" s="19">
        <v>0</v>
      </c>
      <c r="BB32" s="32">
        <v>0</v>
      </c>
    </row>
    <row r="33" spans="1:54">
      <c r="A33" s="14">
        <v>20171113</v>
      </c>
      <c r="B33" s="14">
        <v>17</v>
      </c>
      <c r="C33" s="14">
        <v>10</v>
      </c>
      <c r="D33" s="51"/>
      <c r="E33" s="51"/>
      <c r="F33" s="51"/>
      <c r="G33" s="51"/>
      <c r="H33" s="51"/>
      <c r="I33" s="51"/>
      <c r="J33" s="14">
        <v>0</v>
      </c>
      <c r="K33" s="14">
        <v>0</v>
      </c>
      <c r="L33" s="9">
        <f t="shared" si="24"/>
        <v>0</v>
      </c>
      <c r="M33" s="23">
        <f t="shared" si="25"/>
        <v>0</v>
      </c>
      <c r="N33" s="25">
        <v>0</v>
      </c>
      <c r="O33" s="14">
        <v>0</v>
      </c>
      <c r="P33" s="14">
        <v>0</v>
      </c>
      <c r="Q33" s="29">
        <f t="shared" si="26"/>
        <v>0</v>
      </c>
      <c r="R33" s="30">
        <f t="shared" si="27"/>
        <v>0</v>
      </c>
      <c r="S33" s="27">
        <v>0</v>
      </c>
      <c r="T33" s="14">
        <v>0</v>
      </c>
      <c r="U33" s="14">
        <v>0</v>
      </c>
      <c r="V33" s="19">
        <f t="shared" si="28"/>
        <v>0</v>
      </c>
      <c r="W33" s="19">
        <f t="shared" si="29"/>
        <v>0</v>
      </c>
      <c r="X33" s="32">
        <v>0</v>
      </c>
      <c r="Y33" s="18">
        <v>0</v>
      </c>
      <c r="Z33" s="18">
        <v>0</v>
      </c>
      <c r="AA33" s="19">
        <f t="shared" si="30"/>
        <v>0</v>
      </c>
      <c r="AB33" s="19">
        <f t="shared" si="31"/>
        <v>0</v>
      </c>
      <c r="AC33" s="32">
        <v>0</v>
      </c>
      <c r="AD33" s="15">
        <v>0</v>
      </c>
      <c r="AE33" s="15">
        <v>0</v>
      </c>
      <c r="AF33" s="33">
        <f t="shared" si="32"/>
        <v>0</v>
      </c>
      <c r="AG33" s="33">
        <f t="shared" si="33"/>
        <v>0</v>
      </c>
      <c r="AH33" s="36">
        <v>0</v>
      </c>
      <c r="AI33" s="21">
        <v>0</v>
      </c>
      <c r="AJ33" s="21">
        <v>0</v>
      </c>
      <c r="AK33" s="33">
        <f t="shared" si="22"/>
        <v>0</v>
      </c>
      <c r="AL33" s="33">
        <f t="shared" si="23"/>
        <v>0</v>
      </c>
      <c r="AM33" s="35">
        <v>0</v>
      </c>
      <c r="AN33" s="14">
        <v>0</v>
      </c>
      <c r="AO33" s="14">
        <v>0</v>
      </c>
      <c r="AP33" s="19">
        <v>0</v>
      </c>
      <c r="AQ33" s="19">
        <v>0</v>
      </c>
      <c r="AR33" s="34">
        <v>0</v>
      </c>
      <c r="AS33" s="14">
        <v>0</v>
      </c>
      <c r="AT33" s="14">
        <v>0</v>
      </c>
      <c r="AU33" s="19">
        <v>0</v>
      </c>
      <c r="AV33" s="19">
        <v>0</v>
      </c>
      <c r="AW33" s="34">
        <v>0</v>
      </c>
      <c r="AX33" s="14">
        <v>0</v>
      </c>
      <c r="AY33" s="14">
        <v>0</v>
      </c>
      <c r="AZ33" s="19">
        <v>0</v>
      </c>
      <c r="BA33" s="19">
        <v>0</v>
      </c>
      <c r="BB33" s="32">
        <v>0</v>
      </c>
    </row>
    <row r="34" spans="1:54">
      <c r="A34" s="14">
        <v>20171114</v>
      </c>
      <c r="B34" s="14">
        <v>28</v>
      </c>
      <c r="C34" s="14">
        <v>16</v>
      </c>
      <c r="D34" s="51"/>
      <c r="E34" s="51"/>
      <c r="F34" s="51"/>
      <c r="G34" s="51"/>
      <c r="H34" s="51"/>
      <c r="I34" s="51"/>
      <c r="J34" s="14">
        <v>0</v>
      </c>
      <c r="K34" s="14">
        <v>0</v>
      </c>
      <c r="L34" s="9">
        <f t="shared" si="24"/>
        <v>0</v>
      </c>
      <c r="M34" s="23">
        <f t="shared" si="25"/>
        <v>0</v>
      </c>
      <c r="N34" s="25">
        <v>0</v>
      </c>
      <c r="O34" s="14">
        <v>0</v>
      </c>
      <c r="P34" s="14">
        <v>0</v>
      </c>
      <c r="Q34" s="29">
        <f t="shared" si="26"/>
        <v>0</v>
      </c>
      <c r="R34" s="30">
        <f t="shared" si="27"/>
        <v>0</v>
      </c>
      <c r="S34" s="27">
        <v>0</v>
      </c>
      <c r="T34" s="14">
        <v>0</v>
      </c>
      <c r="U34" s="14">
        <v>0</v>
      </c>
      <c r="V34" s="19">
        <f t="shared" si="28"/>
        <v>0</v>
      </c>
      <c r="W34" s="19">
        <f t="shared" si="29"/>
        <v>0</v>
      </c>
      <c r="X34" s="32">
        <v>0</v>
      </c>
      <c r="Y34" s="18">
        <v>1</v>
      </c>
      <c r="Z34" s="18">
        <v>1</v>
      </c>
      <c r="AA34" s="19">
        <f t="shared" si="30"/>
        <v>3.5714285714285712E-2</v>
      </c>
      <c r="AB34" s="19">
        <f t="shared" si="31"/>
        <v>6.25E-2</v>
      </c>
      <c r="AC34" s="32">
        <f t="shared" ref="AC34" si="34">Y34/Z34</f>
        <v>1</v>
      </c>
      <c r="AD34" s="15">
        <v>0</v>
      </c>
      <c r="AE34" s="15">
        <v>0</v>
      </c>
      <c r="AF34" s="33">
        <f t="shared" si="32"/>
        <v>0</v>
      </c>
      <c r="AG34" s="33">
        <f t="shared" si="33"/>
        <v>0</v>
      </c>
      <c r="AH34" s="36">
        <v>0</v>
      </c>
      <c r="AI34" s="21">
        <v>0</v>
      </c>
      <c r="AJ34" s="21">
        <v>0</v>
      </c>
      <c r="AK34" s="33">
        <f t="shared" si="22"/>
        <v>0</v>
      </c>
      <c r="AL34" s="33">
        <f t="shared" si="23"/>
        <v>0</v>
      </c>
      <c r="AM34" s="35">
        <v>0</v>
      </c>
      <c r="AN34" s="14">
        <v>0</v>
      </c>
      <c r="AO34" s="14">
        <v>0</v>
      </c>
      <c r="AP34" s="19">
        <v>0</v>
      </c>
      <c r="AQ34" s="19">
        <v>0</v>
      </c>
      <c r="AR34" s="34">
        <v>0</v>
      </c>
      <c r="AS34" s="14">
        <v>0</v>
      </c>
      <c r="AT34" s="14">
        <v>0</v>
      </c>
      <c r="AU34" s="19">
        <v>0</v>
      </c>
      <c r="AV34" s="19">
        <v>0</v>
      </c>
      <c r="AW34" s="34">
        <v>0</v>
      </c>
      <c r="AX34" s="14">
        <v>0</v>
      </c>
      <c r="AY34" s="14">
        <v>0</v>
      </c>
      <c r="AZ34" s="19">
        <v>0</v>
      </c>
      <c r="BA34" s="19">
        <v>0</v>
      </c>
      <c r="BB34" s="32">
        <v>0</v>
      </c>
    </row>
    <row r="35" spans="1:54">
      <c r="M35" s="11"/>
      <c r="N35" s="14"/>
      <c r="O35" s="14"/>
      <c r="P35" s="14"/>
      <c r="Q35" s="14"/>
      <c r="R35" s="11"/>
      <c r="Y35" s="18"/>
      <c r="Z35" s="18"/>
      <c r="AE35" s="15"/>
      <c r="AV35" s="3"/>
      <c r="AZ35" s="8"/>
    </row>
    <row r="36" spans="1:54">
      <c r="M36" s="11"/>
      <c r="N36" s="14"/>
      <c r="O36" s="14"/>
      <c r="P36" s="14"/>
      <c r="Q36" s="14"/>
      <c r="R36" s="11"/>
      <c r="Y36" s="16"/>
      <c r="Z36" s="16"/>
      <c r="AE36" s="15"/>
      <c r="AV36" s="3"/>
      <c r="AZ36" s="12"/>
    </row>
    <row r="37" spans="1:54">
      <c r="M37" s="11"/>
      <c r="N37" s="14"/>
      <c r="O37" s="14"/>
      <c r="P37" s="14"/>
      <c r="Q37" s="14"/>
      <c r="R37" s="11"/>
      <c r="Y37" s="16"/>
      <c r="Z37" s="16"/>
      <c r="AE37" s="15"/>
      <c r="AV37" s="3"/>
    </row>
    <row r="38" spans="1:54">
      <c r="M38" s="11"/>
      <c r="N38" s="14"/>
      <c r="O38" s="14"/>
      <c r="P38" s="14"/>
      <c r="Q38" s="14"/>
      <c r="R38" s="11"/>
      <c r="AE38" s="15"/>
      <c r="AV38" s="3"/>
    </row>
    <row r="39" spans="1:54">
      <c r="M39" s="11"/>
      <c r="N39" s="14"/>
      <c r="O39" s="14"/>
      <c r="P39" s="14"/>
      <c r="Q39" s="14"/>
      <c r="R39" s="11"/>
      <c r="AE39" s="15"/>
      <c r="AV39" s="3"/>
    </row>
    <row r="40" spans="1:54">
      <c r="M40" s="11"/>
      <c r="N40" s="14"/>
      <c r="O40" s="14"/>
      <c r="P40" s="14"/>
      <c r="Q40" s="14"/>
      <c r="R40" s="11"/>
      <c r="AE40" s="15"/>
      <c r="AV40" s="3"/>
    </row>
    <row r="41" spans="1:54">
      <c r="M41" s="11"/>
      <c r="N41" s="14"/>
      <c r="O41" s="14"/>
      <c r="P41" s="14"/>
      <c r="Q41" s="14"/>
      <c r="R41" s="11"/>
      <c r="AE41" s="15"/>
      <c r="AV41" s="3"/>
    </row>
    <row r="42" spans="1:54">
      <c r="M42" s="11"/>
      <c r="N42" s="11"/>
      <c r="O42" s="11"/>
      <c r="P42" s="14"/>
      <c r="Q42" s="11"/>
      <c r="R42" s="11"/>
      <c r="AE42" s="15"/>
      <c r="AV42" s="3"/>
    </row>
    <row r="43" spans="1:54">
      <c r="M43" s="11"/>
      <c r="N43" s="11"/>
      <c r="O43" s="11"/>
      <c r="P43" s="14"/>
      <c r="Q43" s="11"/>
      <c r="R43" s="11"/>
      <c r="AE43" s="15"/>
    </row>
    <row r="44" spans="1:54">
      <c r="M44" s="11"/>
      <c r="N44" s="11"/>
      <c r="O44" s="11"/>
      <c r="P44" s="14"/>
    </row>
    <row r="45" spans="1:54">
      <c r="M45" s="11"/>
      <c r="N45" s="11"/>
      <c r="O45" s="11"/>
      <c r="P45" s="14"/>
    </row>
    <row r="46" spans="1:54">
      <c r="M46" s="11"/>
      <c r="N46" s="11"/>
      <c r="O46" s="11"/>
      <c r="P46" s="14"/>
    </row>
    <row r="51" spans="4:34">
      <c r="AH51" s="21">
        <f>AVERAGEIF(AH52:AH54,"&gt;0")</f>
        <v>1.5</v>
      </c>
    </row>
    <row r="52" spans="4:34">
      <c r="AH52" s="21">
        <v>1</v>
      </c>
    </row>
    <row r="53" spans="4:34">
      <c r="AH53" s="21">
        <v>0</v>
      </c>
    </row>
    <row r="54" spans="4:34">
      <c r="AH54" s="21">
        <v>2</v>
      </c>
    </row>
    <row r="60" spans="4:34">
      <c r="Z60"/>
      <c r="AA60"/>
      <c r="AB60"/>
      <c r="AC60"/>
    </row>
    <row r="61" spans="4:34">
      <c r="D61" s="51"/>
      <c r="E61" s="51"/>
      <c r="F61" s="51"/>
      <c r="G61" s="51"/>
      <c r="H61" s="51"/>
      <c r="I61" s="51"/>
      <c r="Z61" s="16"/>
      <c r="AA61" s="16"/>
      <c r="AB61" s="16"/>
      <c r="AC61" s="16"/>
    </row>
    <row r="62" spans="4:34">
      <c r="D62" s="51"/>
      <c r="E62" s="51"/>
      <c r="F62" s="51"/>
      <c r="G62" s="51"/>
      <c r="H62" s="51"/>
      <c r="I62" s="51"/>
      <c r="Z62" s="16"/>
      <c r="AA62" s="16"/>
      <c r="AB62" s="16"/>
      <c r="AC62" s="16"/>
    </row>
    <row r="63" spans="4:34">
      <c r="D63" s="51"/>
      <c r="E63" s="51"/>
      <c r="F63" s="51"/>
      <c r="G63" s="51"/>
      <c r="H63" s="51"/>
      <c r="I63" s="51"/>
      <c r="Z63" s="16"/>
      <c r="AA63" s="16"/>
      <c r="AB63" s="16"/>
      <c r="AC63" s="16"/>
    </row>
    <row r="64" spans="4:34">
      <c r="D64" s="51"/>
      <c r="E64" s="51"/>
      <c r="F64" s="51"/>
      <c r="G64" s="51"/>
      <c r="H64" s="51"/>
      <c r="I64" s="51"/>
      <c r="Z64" s="16"/>
      <c r="AA64" s="8"/>
      <c r="AB64" s="8"/>
      <c r="AC64" s="8"/>
    </row>
    <row r="65" spans="4:43">
      <c r="D65" s="51"/>
      <c r="E65" s="51"/>
      <c r="F65" s="51"/>
      <c r="G65" s="51"/>
      <c r="H65" s="51"/>
      <c r="I65" s="51"/>
      <c r="Z65" s="16"/>
      <c r="AA65" s="16"/>
      <c r="AB65" s="16"/>
      <c r="AC65" s="16"/>
    </row>
    <row r="66" spans="4:43">
      <c r="D66" s="51"/>
      <c r="E66" s="51"/>
      <c r="F66" s="51"/>
      <c r="G66" s="51"/>
      <c r="H66" s="51"/>
      <c r="I66" s="51"/>
      <c r="Z66" s="16"/>
      <c r="AA66" s="16"/>
      <c r="AB66" s="16"/>
      <c r="AC66" s="16"/>
    </row>
    <row r="67" spans="4:43">
      <c r="D67" s="51"/>
      <c r="E67" s="51"/>
      <c r="F67" s="51"/>
      <c r="G67" s="51"/>
      <c r="H67" s="51"/>
      <c r="I67" s="51"/>
      <c r="Z67" s="16"/>
      <c r="AA67" s="8"/>
      <c r="AB67" s="8"/>
      <c r="AC67" s="8"/>
    </row>
    <row r="68" spans="4:43">
      <c r="D68" s="51"/>
      <c r="E68" s="51"/>
      <c r="F68" s="51"/>
      <c r="G68" s="51"/>
      <c r="H68" s="51"/>
      <c r="I68" s="51"/>
      <c r="Z68" s="16"/>
      <c r="AA68" s="8"/>
      <c r="AB68" s="8"/>
      <c r="AC68" s="8"/>
    </row>
    <row r="69" spans="4:43">
      <c r="D69" s="51"/>
      <c r="E69" s="51"/>
      <c r="F69" s="51"/>
      <c r="G69" s="51"/>
      <c r="H69" s="51"/>
      <c r="I69" s="51"/>
      <c r="O69" s="14"/>
      <c r="P69" s="14"/>
      <c r="Q69" s="14"/>
      <c r="R69" s="14"/>
      <c r="S69" s="16"/>
      <c r="T69" s="16"/>
      <c r="U69" s="16"/>
      <c r="V69" s="16"/>
      <c r="W69" s="13"/>
      <c r="X69" s="13"/>
      <c r="Z69" s="16"/>
      <c r="AA69" s="16"/>
      <c r="AB69" s="16"/>
      <c r="AC69" s="16"/>
    </row>
    <row r="70" spans="4:43">
      <c r="D70" s="51"/>
      <c r="E70" s="51"/>
      <c r="F70" s="51"/>
      <c r="G70" s="51"/>
      <c r="H70" s="51"/>
      <c r="I70" s="51"/>
      <c r="O70" s="14"/>
      <c r="P70" s="8"/>
      <c r="Q70" s="8"/>
      <c r="R70" s="8"/>
      <c r="S70" s="16"/>
      <c r="T70" s="16"/>
      <c r="U70" s="16"/>
      <c r="V70" s="16"/>
      <c r="W70" s="13"/>
      <c r="X70" s="13"/>
      <c r="Z70" s="16"/>
      <c r="AA70" s="8"/>
      <c r="AB70" s="8"/>
      <c r="AC70" s="8"/>
      <c r="AN70" s="14"/>
      <c r="AO70" s="14"/>
      <c r="AP70" s="14"/>
      <c r="AQ70" s="14"/>
    </row>
    <row r="71" spans="4:43">
      <c r="D71" s="51"/>
      <c r="E71" s="51"/>
      <c r="F71" s="51"/>
      <c r="G71" s="51"/>
      <c r="H71" s="51"/>
      <c r="I71" s="51"/>
      <c r="O71" s="14"/>
      <c r="P71" s="14"/>
      <c r="Q71" s="14"/>
      <c r="R71" s="14"/>
      <c r="S71" s="16"/>
      <c r="T71" s="16"/>
      <c r="U71" s="16"/>
      <c r="V71" s="16"/>
      <c r="W71" s="13"/>
      <c r="X71" s="13"/>
      <c r="Z71" s="16"/>
      <c r="AA71" s="8"/>
      <c r="AB71" s="8"/>
      <c r="AC71" s="8"/>
      <c r="AN71" s="14"/>
      <c r="AO71" s="14"/>
      <c r="AP71" s="14"/>
      <c r="AQ71" s="14"/>
    </row>
    <row r="72" spans="4:43">
      <c r="D72" s="51"/>
      <c r="E72" s="51"/>
      <c r="F72" s="51"/>
      <c r="G72" s="51"/>
      <c r="H72" s="51"/>
      <c r="I72" s="51"/>
      <c r="O72" s="14"/>
      <c r="P72" s="14"/>
      <c r="Q72" s="14"/>
      <c r="R72" s="14"/>
      <c r="S72" s="16"/>
      <c r="T72" s="16"/>
      <c r="U72" s="16"/>
      <c r="V72" s="16"/>
      <c r="W72" s="13"/>
      <c r="X72" s="13"/>
      <c r="Z72" s="16"/>
      <c r="AA72" s="16"/>
      <c r="AB72" s="16"/>
      <c r="AC72" s="16"/>
      <c r="AN72" s="14"/>
      <c r="AO72" s="14"/>
      <c r="AP72" s="14"/>
      <c r="AQ72" s="14"/>
    </row>
    <row r="73" spans="4:43">
      <c r="D73" s="51"/>
      <c r="E73" s="51"/>
      <c r="F73" s="51"/>
      <c r="G73" s="51"/>
      <c r="H73" s="51"/>
      <c r="I73" s="51"/>
      <c r="O73" s="14"/>
      <c r="P73" s="14"/>
      <c r="Q73" s="14"/>
      <c r="R73" s="14"/>
      <c r="S73" s="16"/>
      <c r="T73" s="16"/>
      <c r="U73" s="16"/>
      <c r="V73" s="16"/>
      <c r="W73" s="13"/>
      <c r="X73" s="13"/>
      <c r="Z73" s="16"/>
      <c r="AA73" s="16"/>
      <c r="AB73" s="16"/>
      <c r="AC73" s="16"/>
      <c r="AN73" s="14"/>
      <c r="AO73" s="14"/>
      <c r="AP73" s="14"/>
      <c r="AQ73" s="14"/>
    </row>
    <row r="74" spans="4:43">
      <c r="D74" s="51"/>
      <c r="E74" s="51"/>
      <c r="F74" s="51"/>
      <c r="G74" s="51"/>
      <c r="H74" s="51"/>
      <c r="I74" s="51"/>
      <c r="O74" s="14"/>
      <c r="P74" s="8"/>
      <c r="Q74" s="8"/>
      <c r="R74" s="8"/>
      <c r="S74" s="16"/>
      <c r="T74" s="16"/>
      <c r="U74" s="16"/>
      <c r="V74" s="16"/>
      <c r="W74" s="13"/>
      <c r="X74" s="13"/>
      <c r="Z74" s="16"/>
      <c r="AA74" s="8"/>
      <c r="AB74" s="8"/>
      <c r="AC74" s="8"/>
      <c r="AN74" s="14"/>
      <c r="AO74" s="14"/>
      <c r="AP74" s="14"/>
      <c r="AQ74" s="14"/>
    </row>
    <row r="75" spans="4:43">
      <c r="D75" s="51"/>
      <c r="E75" s="51"/>
      <c r="F75" s="51"/>
      <c r="G75" s="51"/>
      <c r="H75" s="51"/>
      <c r="I75" s="51"/>
      <c r="O75" s="14"/>
      <c r="P75" s="14"/>
      <c r="Q75" s="14"/>
      <c r="R75" s="14"/>
      <c r="S75" s="16"/>
      <c r="T75" s="16"/>
      <c r="U75" s="16"/>
      <c r="V75" s="16"/>
      <c r="W75" s="13"/>
      <c r="X75" s="13"/>
      <c r="Z75" s="16"/>
      <c r="AA75" s="8"/>
      <c r="AB75" s="8"/>
      <c r="AC75" s="8"/>
      <c r="AN75" s="14"/>
      <c r="AO75" s="14"/>
      <c r="AP75" s="14"/>
      <c r="AQ75" s="14"/>
    </row>
    <row r="76" spans="4:43">
      <c r="D76" s="51"/>
      <c r="E76" s="51"/>
      <c r="F76" s="51"/>
      <c r="G76" s="51"/>
      <c r="H76" s="51"/>
      <c r="I76" s="51"/>
      <c r="O76" s="14"/>
      <c r="P76" s="8"/>
      <c r="Q76" s="8"/>
      <c r="R76" s="8"/>
      <c r="S76" s="16"/>
      <c r="T76" s="16"/>
      <c r="U76" s="16"/>
      <c r="V76" s="16"/>
      <c r="W76" s="13"/>
      <c r="X76" s="13"/>
      <c r="Z76" s="16"/>
      <c r="AA76" s="8"/>
      <c r="AB76" s="8"/>
      <c r="AC76" s="8"/>
      <c r="AN76" s="14"/>
      <c r="AO76" s="14"/>
      <c r="AP76" s="14"/>
      <c r="AQ76" s="14"/>
    </row>
    <row r="77" spans="4:43">
      <c r="D77" s="51"/>
      <c r="E77" s="51"/>
      <c r="F77" s="51"/>
      <c r="G77" s="51"/>
      <c r="H77" s="51"/>
      <c r="I77" s="51"/>
      <c r="O77" s="14"/>
      <c r="P77" s="8"/>
      <c r="Q77" s="8"/>
      <c r="R77" s="8"/>
      <c r="S77" s="16"/>
      <c r="T77" s="16"/>
      <c r="U77" s="16"/>
      <c r="V77" s="16"/>
      <c r="W77" s="13"/>
      <c r="X77" s="13"/>
      <c r="Z77" s="16"/>
      <c r="AA77" s="16"/>
      <c r="AB77" s="16"/>
      <c r="AC77" s="16"/>
      <c r="AN77" s="14"/>
      <c r="AO77" s="14"/>
      <c r="AP77" s="14"/>
      <c r="AQ77" s="14"/>
    </row>
    <row r="78" spans="4:43">
      <c r="D78" s="51"/>
      <c r="E78" s="8"/>
      <c r="F78" s="8"/>
      <c r="G78" s="8"/>
      <c r="H78" s="8"/>
      <c r="I78" s="8"/>
      <c r="O78" s="14"/>
      <c r="P78" s="14"/>
      <c r="Q78" s="14"/>
      <c r="R78" s="14"/>
      <c r="S78" s="16"/>
      <c r="T78" s="16"/>
      <c r="U78" s="16"/>
      <c r="V78" s="16"/>
      <c r="W78" s="13"/>
      <c r="X78" s="13"/>
      <c r="Z78" s="16"/>
      <c r="AA78" s="8"/>
      <c r="AB78" s="8"/>
      <c r="AC78" s="8"/>
      <c r="AN78" s="14"/>
      <c r="AO78" s="14"/>
      <c r="AP78" s="14"/>
      <c r="AQ78" s="14"/>
    </row>
    <row r="79" spans="4:43">
      <c r="D79" s="51"/>
      <c r="E79" s="51"/>
      <c r="F79" s="51"/>
      <c r="G79" s="51"/>
      <c r="H79" s="51"/>
      <c r="I79" s="51"/>
      <c r="O79" s="14"/>
      <c r="P79" s="14"/>
      <c r="Q79" s="14"/>
      <c r="R79" s="14"/>
      <c r="S79" s="16"/>
      <c r="T79" s="16"/>
      <c r="U79" s="16"/>
      <c r="V79" s="16"/>
      <c r="W79" s="13"/>
      <c r="X79" s="13"/>
      <c r="Z79" s="16"/>
      <c r="AA79" s="16"/>
      <c r="AB79" s="16"/>
      <c r="AC79" s="16"/>
      <c r="AN79" s="14"/>
      <c r="AO79" s="14"/>
      <c r="AP79" s="14"/>
      <c r="AQ79" s="14"/>
    </row>
    <row r="80" spans="4:43">
      <c r="D80" s="51"/>
      <c r="E80" s="8"/>
      <c r="F80" s="8"/>
      <c r="G80" s="8"/>
      <c r="H80" s="8"/>
      <c r="I80" s="8"/>
      <c r="O80" s="14"/>
      <c r="P80" s="8"/>
      <c r="Q80" s="8"/>
      <c r="R80" s="8"/>
      <c r="S80" s="16"/>
      <c r="T80" s="16"/>
      <c r="U80" s="16"/>
      <c r="V80" s="16"/>
      <c r="W80" s="13"/>
      <c r="X80" s="13"/>
      <c r="Z80" s="16"/>
      <c r="AA80" s="8"/>
      <c r="AB80" s="8"/>
      <c r="AC80" s="8"/>
      <c r="AN80" s="14"/>
      <c r="AO80" s="14"/>
      <c r="AP80" s="14"/>
      <c r="AQ80" s="14"/>
    </row>
    <row r="81" spans="4:43">
      <c r="D81" s="51"/>
      <c r="E81" s="8"/>
      <c r="F81" s="8"/>
      <c r="G81" s="8"/>
      <c r="H81" s="8"/>
      <c r="I81" s="8"/>
      <c r="O81" s="14"/>
      <c r="P81" s="14"/>
      <c r="Q81" s="14"/>
      <c r="R81" s="14"/>
      <c r="S81" s="16"/>
      <c r="T81" s="16"/>
      <c r="U81" s="16"/>
      <c r="V81" s="16"/>
      <c r="W81" s="13"/>
      <c r="X81" s="13"/>
      <c r="Z81" s="16"/>
      <c r="AA81" s="16"/>
      <c r="AB81" s="16"/>
      <c r="AC81" s="16"/>
      <c r="AN81" s="14"/>
      <c r="AO81" s="14"/>
      <c r="AP81" s="14"/>
      <c r="AQ81" s="14"/>
    </row>
    <row r="82" spans="4:43">
      <c r="D82" s="51"/>
      <c r="E82" s="8"/>
      <c r="F82" s="8"/>
      <c r="G82" s="8"/>
      <c r="H82" s="8"/>
      <c r="I82" s="8"/>
      <c r="O82" s="14"/>
      <c r="P82" s="14"/>
      <c r="Q82" s="14"/>
      <c r="R82" s="14"/>
      <c r="S82" s="16"/>
      <c r="T82" s="8"/>
      <c r="U82" s="8"/>
      <c r="V82" s="8"/>
      <c r="W82" s="13"/>
      <c r="X82" s="13"/>
      <c r="Z82" s="16"/>
      <c r="AA82" s="16"/>
      <c r="AB82" s="16"/>
      <c r="AC82" s="16"/>
      <c r="AN82" s="14"/>
      <c r="AO82" s="14"/>
      <c r="AP82" s="14"/>
      <c r="AQ82" s="14"/>
    </row>
    <row r="83" spans="4:43">
      <c r="D83" s="51"/>
      <c r="E83" s="8"/>
      <c r="F83" s="8"/>
      <c r="G83" s="8"/>
      <c r="H83" s="8"/>
      <c r="I83" s="8"/>
      <c r="O83" s="14"/>
      <c r="P83" s="14"/>
      <c r="Q83" s="14"/>
      <c r="R83" s="14"/>
      <c r="S83" s="16"/>
      <c r="T83" s="8"/>
      <c r="U83" s="8"/>
      <c r="V83" s="8"/>
      <c r="W83" s="13"/>
      <c r="X83" s="13"/>
      <c r="Z83" s="16"/>
      <c r="AA83" s="8"/>
      <c r="AB83" s="8"/>
      <c r="AC83" s="8"/>
      <c r="AN83" s="14"/>
      <c r="AO83" s="14"/>
      <c r="AP83" s="14"/>
      <c r="AQ83" s="14"/>
    </row>
    <row r="84" spans="4:43">
      <c r="D84" s="51"/>
      <c r="E84" s="8"/>
      <c r="F84" s="8"/>
      <c r="G84" s="8"/>
      <c r="H84" s="8"/>
      <c r="I84" s="8"/>
      <c r="O84" s="14"/>
      <c r="P84" s="8"/>
      <c r="Q84" s="8"/>
      <c r="R84" s="8"/>
      <c r="S84" s="16"/>
      <c r="T84" s="16"/>
      <c r="U84" s="16"/>
      <c r="V84" s="16"/>
      <c r="W84" s="13"/>
      <c r="X84" s="13"/>
      <c r="Z84" s="16"/>
      <c r="AA84" s="8"/>
      <c r="AB84" s="8"/>
      <c r="AC84" s="8"/>
      <c r="AN84" s="14"/>
      <c r="AO84" s="14"/>
      <c r="AP84" s="14"/>
      <c r="AQ84" s="14"/>
    </row>
    <row r="85" spans="4:43">
      <c r="D85" s="51"/>
      <c r="E85" s="8"/>
      <c r="F85" s="8"/>
      <c r="G85" s="8"/>
      <c r="H85" s="8"/>
      <c r="I85" s="8"/>
      <c r="O85" s="14"/>
      <c r="P85" s="8"/>
      <c r="Q85" s="8"/>
      <c r="R85" s="8"/>
      <c r="S85" s="16"/>
      <c r="T85" s="8"/>
      <c r="U85" s="8"/>
      <c r="V85" s="8"/>
      <c r="W85" s="13"/>
      <c r="X85" s="13"/>
      <c r="Z85" s="16"/>
      <c r="AA85" s="8"/>
      <c r="AB85" s="8"/>
      <c r="AC85" s="8"/>
      <c r="AN85" s="14"/>
      <c r="AO85" s="14"/>
      <c r="AP85" s="14"/>
      <c r="AQ85" s="14"/>
    </row>
    <row r="86" spans="4:43">
      <c r="D86" s="51"/>
      <c r="E86" s="8"/>
      <c r="F86" s="8"/>
      <c r="G86" s="8"/>
      <c r="H86" s="8"/>
      <c r="I86" s="8"/>
      <c r="O86" s="14"/>
      <c r="P86" s="8"/>
      <c r="Q86" s="8"/>
      <c r="R86" s="8"/>
      <c r="S86" s="16"/>
      <c r="T86" s="8"/>
      <c r="U86" s="8"/>
      <c r="V86" s="8"/>
      <c r="W86" s="13"/>
      <c r="X86" s="13"/>
      <c r="Z86" s="16"/>
      <c r="AA86" s="8"/>
      <c r="AB86" s="8"/>
      <c r="AC86" s="8"/>
      <c r="AN86" s="14"/>
      <c r="AO86" s="14"/>
      <c r="AP86" s="14"/>
      <c r="AQ86" s="14"/>
    </row>
    <row r="87" spans="4:43">
      <c r="D87" s="51"/>
      <c r="E87" s="8"/>
      <c r="F87" s="8"/>
      <c r="G87" s="8"/>
      <c r="H87" s="8"/>
      <c r="I87" s="8"/>
      <c r="O87" s="14"/>
      <c r="P87" s="8"/>
      <c r="Q87" s="8"/>
      <c r="R87" s="8"/>
      <c r="S87" s="16"/>
      <c r="T87" s="8"/>
      <c r="U87" s="8"/>
      <c r="V87" s="8"/>
      <c r="W87" s="13"/>
      <c r="X87" s="13"/>
      <c r="Z87" s="16"/>
      <c r="AA87" s="8"/>
      <c r="AB87" s="8"/>
      <c r="AC87" s="8"/>
      <c r="AN87" s="14"/>
      <c r="AO87" s="8"/>
      <c r="AP87" s="8"/>
      <c r="AQ87" s="8"/>
    </row>
    <row r="88" spans="4:43">
      <c r="D88" s="51"/>
      <c r="E88" s="51"/>
      <c r="F88" s="51"/>
      <c r="G88" s="51"/>
      <c r="H88" s="51"/>
      <c r="I88" s="51"/>
      <c r="O88" s="14"/>
      <c r="P88" s="8"/>
      <c r="Q88" s="8"/>
      <c r="R88" s="8"/>
      <c r="S88" s="16"/>
      <c r="T88" s="8"/>
      <c r="U88" s="8"/>
      <c r="V88" s="8"/>
      <c r="W88" s="13"/>
      <c r="X88" s="13"/>
      <c r="Z88" s="16"/>
      <c r="AA88" s="8"/>
      <c r="AB88" s="8"/>
      <c r="AC88" s="8"/>
      <c r="AN88" s="14"/>
      <c r="AO88" s="8"/>
      <c r="AP88" s="8"/>
      <c r="AQ88" s="8"/>
    </row>
    <row r="89" spans="4:43">
      <c r="D89" s="51"/>
      <c r="E89" s="8"/>
      <c r="F89" s="8"/>
      <c r="G89" s="8"/>
      <c r="H89" s="8"/>
      <c r="I89" s="8"/>
      <c r="O89" s="14"/>
      <c r="P89" s="8"/>
      <c r="Q89" s="8"/>
      <c r="R89" s="8"/>
      <c r="S89" s="16"/>
      <c r="T89" s="8"/>
      <c r="U89" s="8"/>
      <c r="V89" s="8"/>
      <c r="W89" s="13"/>
      <c r="X89" s="13"/>
      <c r="Z89" s="16"/>
      <c r="AA89" s="8"/>
      <c r="AB89" s="8"/>
      <c r="AC89" s="8"/>
      <c r="AN89" s="14"/>
      <c r="AO89" s="8"/>
      <c r="AP89" s="8"/>
      <c r="AQ89" s="8"/>
    </row>
    <row r="90" spans="4:43">
      <c r="D90" s="51"/>
      <c r="E90" s="51"/>
      <c r="F90" s="51"/>
      <c r="G90" s="51"/>
      <c r="H90" s="51"/>
      <c r="I90" s="51"/>
      <c r="O90" s="14"/>
      <c r="P90" s="8"/>
      <c r="Q90" s="8"/>
      <c r="R90" s="8"/>
      <c r="S90" s="16"/>
      <c r="T90" s="8"/>
      <c r="U90" s="8"/>
      <c r="V90" s="8"/>
      <c r="W90" s="13"/>
      <c r="X90" s="13"/>
      <c r="Z90" s="16"/>
      <c r="AA90" s="8"/>
      <c r="AB90" s="8"/>
      <c r="AC90" s="8"/>
      <c r="AN90" s="14"/>
      <c r="AO90" s="8"/>
      <c r="AP90" s="8"/>
      <c r="AQ90" s="8"/>
    </row>
    <row r="91" spans="4:43">
      <c r="D91" s="51"/>
      <c r="E91" s="8"/>
      <c r="F91" s="8"/>
      <c r="G91" s="8"/>
      <c r="H91" s="8"/>
      <c r="I91" s="8"/>
      <c r="O91" s="14"/>
      <c r="P91" s="8"/>
      <c r="Q91" s="8"/>
      <c r="R91" s="8"/>
      <c r="S91" s="16"/>
      <c r="T91" s="16"/>
      <c r="U91" s="16"/>
      <c r="V91" s="16"/>
      <c r="W91" s="13"/>
      <c r="X91" s="13"/>
      <c r="Z91" s="16"/>
      <c r="AA91" s="8"/>
      <c r="AB91" s="8"/>
      <c r="AC91" s="8"/>
      <c r="AN91" s="14"/>
      <c r="AO91" s="8"/>
      <c r="AP91" s="8"/>
      <c r="AQ91" s="8"/>
    </row>
    <row r="92" spans="4:43">
      <c r="D92" s="51"/>
      <c r="E92" s="8"/>
      <c r="F92" s="8"/>
      <c r="G92" s="8"/>
      <c r="H92" s="8"/>
      <c r="I92" s="8"/>
      <c r="O92" s="14"/>
      <c r="P92" s="8"/>
      <c r="Q92" s="8"/>
      <c r="R92" s="8"/>
      <c r="S92" s="16"/>
      <c r="T92" s="8"/>
      <c r="U92" s="8"/>
      <c r="V92" s="8"/>
      <c r="Z92" s="16"/>
      <c r="AA92" s="8"/>
      <c r="AB92" s="8"/>
      <c r="AC92" s="8"/>
      <c r="AN92" s="14"/>
      <c r="AO92" s="8"/>
      <c r="AP92" s="8"/>
      <c r="AQ92" s="8"/>
    </row>
    <row r="93" spans="4:43">
      <c r="D93" s="51"/>
      <c r="E93" s="8"/>
      <c r="F93" s="8"/>
      <c r="G93" s="8"/>
      <c r="H93" s="8"/>
      <c r="I93" s="8"/>
      <c r="O93" s="14"/>
      <c r="P93" s="8"/>
      <c r="Q93" s="8"/>
      <c r="R93" s="8"/>
      <c r="S93" s="16"/>
      <c r="T93" s="16"/>
      <c r="U93" s="16"/>
      <c r="V93" s="16"/>
      <c r="AN93" s="14"/>
      <c r="AO93" s="8"/>
      <c r="AP93" s="8"/>
      <c r="AQ93" s="8"/>
    </row>
    <row r="94" spans="4:43">
      <c r="O94" s="14"/>
      <c r="P94" s="8"/>
      <c r="Q94" s="8"/>
      <c r="R94" s="8"/>
      <c r="S94" s="16"/>
      <c r="T94" s="8"/>
      <c r="U94" s="8"/>
      <c r="V94" s="8"/>
      <c r="AN94" s="14"/>
      <c r="AO94" s="14"/>
      <c r="AP94" s="14"/>
      <c r="AQ94" s="14"/>
    </row>
    <row r="95" spans="4:43">
      <c r="O95" s="14"/>
      <c r="P95" s="8"/>
      <c r="Q95" s="8"/>
      <c r="R95" s="8"/>
      <c r="S95" s="16"/>
      <c r="T95" s="8"/>
      <c r="U95" s="8"/>
      <c r="V95" s="8"/>
      <c r="AN95" s="14"/>
      <c r="AO95" s="8"/>
      <c r="AP95" s="8"/>
      <c r="AQ95" s="8"/>
    </row>
    <row r="96" spans="4:43">
      <c r="O96" s="14"/>
      <c r="P96" s="8"/>
      <c r="Q96" s="8"/>
      <c r="R96" s="8"/>
      <c r="S96" s="16"/>
      <c r="T96" s="8"/>
      <c r="U96" s="8"/>
      <c r="V96" s="8"/>
      <c r="AN96" s="14"/>
      <c r="AO96" s="8"/>
      <c r="AP96" s="8"/>
      <c r="AQ96" s="8"/>
    </row>
    <row r="97" spans="15:43">
      <c r="O97" s="14"/>
      <c r="P97" s="8"/>
      <c r="Q97" s="8"/>
      <c r="R97" s="8"/>
      <c r="S97" s="16"/>
      <c r="T97" s="16"/>
      <c r="U97" s="16"/>
      <c r="V97" s="16"/>
      <c r="AN97" s="14"/>
      <c r="AO97" s="8"/>
      <c r="AP97" s="8"/>
      <c r="AQ97" s="8"/>
    </row>
    <row r="98" spans="15:43">
      <c r="S98" s="16"/>
      <c r="T98" s="8"/>
      <c r="U98" s="8"/>
      <c r="V98" s="8"/>
      <c r="AN98" s="14"/>
      <c r="AO98" s="8"/>
      <c r="AP98" s="8"/>
      <c r="AQ98" s="8"/>
    </row>
    <row r="100" spans="15:43">
      <c r="AN100" s="14"/>
      <c r="AO100" s="14"/>
    </row>
    <row r="101" spans="15:43">
      <c r="AN101" s="14"/>
      <c r="AO101" s="14"/>
    </row>
    <row r="102" spans="15:43">
      <c r="AN102" s="14"/>
      <c r="AO102" s="8"/>
      <c r="AP102" s="8"/>
      <c r="AQ102" s="8"/>
    </row>
    <row r="103" spans="15:43">
      <c r="AN103" s="14"/>
      <c r="AO103" s="8"/>
      <c r="AP103" s="8"/>
      <c r="AQ103" s="8"/>
    </row>
    <row r="104" spans="15:43">
      <c r="X104" s="16"/>
      <c r="Y104" s="16"/>
      <c r="Z104" s="16"/>
      <c r="AA104" s="16"/>
    </row>
    <row r="105" spans="15:43">
      <c r="X105" s="16"/>
      <c r="Y105" s="16"/>
      <c r="Z105" s="16"/>
      <c r="AA105" s="16"/>
    </row>
    <row r="106" spans="15:43">
      <c r="X106" s="16"/>
      <c r="Y106" s="16"/>
      <c r="Z106" s="16"/>
      <c r="AA106" s="16"/>
    </row>
    <row r="107" spans="15:43">
      <c r="X107" s="16"/>
      <c r="Y107" s="16"/>
      <c r="Z107" s="16"/>
      <c r="AA107" s="16"/>
    </row>
    <row r="108" spans="15:43">
      <c r="X108" s="16"/>
      <c r="Y108" s="16"/>
      <c r="Z108" s="16"/>
      <c r="AA108" s="16"/>
    </row>
    <row r="109" spans="15:43">
      <c r="X109" s="16"/>
      <c r="Y109" s="16"/>
      <c r="Z109" s="16"/>
      <c r="AA109" s="16"/>
    </row>
    <row r="110" spans="15:43">
      <c r="X110" s="16"/>
      <c r="Y110" s="16"/>
      <c r="Z110" s="16"/>
      <c r="AA110" s="16"/>
    </row>
    <row r="111" spans="15:43">
      <c r="X111" s="16"/>
      <c r="Y111" s="16"/>
      <c r="Z111" s="16"/>
      <c r="AA111" s="16"/>
    </row>
    <row r="112" spans="15:43">
      <c r="X112" s="16"/>
      <c r="Y112" s="16"/>
      <c r="Z112" s="16"/>
      <c r="AA112" s="16"/>
    </row>
    <row r="113" spans="24:27">
      <c r="X113" s="16"/>
      <c r="Y113" s="16"/>
      <c r="Z113" s="16"/>
      <c r="AA113" s="16"/>
    </row>
    <row r="114" spans="24:27">
      <c r="X114" s="16"/>
      <c r="Y114" s="16"/>
      <c r="Z114" s="16"/>
      <c r="AA114" s="16"/>
    </row>
    <row r="115" spans="24:27">
      <c r="X115" s="16"/>
      <c r="Y115" s="16"/>
      <c r="Z115" s="16"/>
      <c r="AA115" s="16"/>
    </row>
    <row r="116" spans="24:27">
      <c r="X116" s="16"/>
      <c r="Y116" s="16"/>
      <c r="Z116" s="16"/>
      <c r="AA116" s="16"/>
    </row>
    <row r="117" spans="24:27">
      <c r="X117" s="16"/>
      <c r="Y117" s="16"/>
      <c r="Z117" s="16"/>
      <c r="AA117" s="16"/>
    </row>
    <row r="118" spans="24:27">
      <c r="X118" s="16"/>
      <c r="Y118" s="16"/>
      <c r="Z118" s="16"/>
      <c r="AA118" s="16"/>
    </row>
    <row r="119" spans="24:27">
      <c r="X119" s="16"/>
      <c r="Y119" s="16"/>
      <c r="Z119" s="16"/>
      <c r="AA119" s="16"/>
    </row>
    <row r="120" spans="24:27">
      <c r="X120" s="16"/>
      <c r="Y120" s="16"/>
      <c r="Z120" s="16"/>
      <c r="AA120" s="16"/>
    </row>
    <row r="121" spans="24:27">
      <c r="X121" s="16">
        <v>20171101</v>
      </c>
      <c r="Y121" s="16"/>
      <c r="Z121" s="16"/>
      <c r="AA121" s="16"/>
    </row>
    <row r="122" spans="24:27">
      <c r="X122" s="16">
        <v>20171102</v>
      </c>
      <c r="Y122" s="16"/>
      <c r="Z122" s="16"/>
      <c r="AA122" s="16"/>
    </row>
    <row r="123" spans="24:27">
      <c r="X123" s="16">
        <v>20171103</v>
      </c>
      <c r="Y123" s="16"/>
      <c r="Z123" s="16"/>
      <c r="AA123" s="16"/>
    </row>
    <row r="124" spans="24:27">
      <c r="X124" s="16">
        <v>20171104</v>
      </c>
      <c r="Y124" s="16"/>
      <c r="Z124" s="16"/>
      <c r="AA124" s="16"/>
    </row>
    <row r="125" spans="24:27">
      <c r="X125" s="16">
        <v>20171105</v>
      </c>
      <c r="Y125" s="16"/>
      <c r="Z125" s="16"/>
      <c r="AA125" s="16"/>
    </row>
    <row r="126" spans="24:27">
      <c r="X126" s="16">
        <v>20171108</v>
      </c>
      <c r="Y126" s="16"/>
      <c r="Z126" s="16"/>
      <c r="AA126" s="16"/>
    </row>
    <row r="127" spans="24:27">
      <c r="X127" s="16">
        <v>20171109</v>
      </c>
      <c r="Y127" s="16"/>
      <c r="Z127" s="16"/>
      <c r="AA127" s="16"/>
    </row>
    <row r="128" spans="24:27">
      <c r="X128" s="16">
        <v>20171110</v>
      </c>
      <c r="Y128" s="16"/>
      <c r="Z128" s="16"/>
      <c r="AA128" s="16"/>
    </row>
    <row r="129" spans="24:27">
      <c r="X129" s="16">
        <v>20171111</v>
      </c>
      <c r="Y129" s="16"/>
      <c r="Z129" s="16"/>
      <c r="AA129" s="16"/>
    </row>
    <row r="130" spans="24:27">
      <c r="X130" s="16">
        <v>20171112</v>
      </c>
      <c r="Y130" s="16"/>
      <c r="Z130" s="16"/>
      <c r="AA130" s="16"/>
    </row>
    <row r="131" spans="24:27">
      <c r="X131" s="16">
        <v>20171113</v>
      </c>
      <c r="Y131" s="16"/>
      <c r="Z131" s="16"/>
      <c r="AA131" s="16"/>
    </row>
    <row r="132" spans="24:27">
      <c r="X132" s="16">
        <v>20171114</v>
      </c>
      <c r="Y132" s="16"/>
      <c r="Z132" s="16"/>
      <c r="AA132" s="16"/>
    </row>
    <row r="133" spans="24:27">
      <c r="X133" s="16">
        <v>20171115</v>
      </c>
      <c r="Y133" s="16"/>
      <c r="Z133" s="16"/>
      <c r="AA133" s="16"/>
    </row>
  </sheetData>
  <sortState ref="A3:Q10">
    <sortCondition ref="A10"/>
  </sortState>
  <mergeCells count="32">
    <mergeCell ref="A1:V1"/>
    <mergeCell ref="AN2:AR2"/>
    <mergeCell ref="AS2:AW2"/>
    <mergeCell ref="B2:C2"/>
    <mergeCell ref="J2:N2"/>
    <mergeCell ref="O2:S2"/>
    <mergeCell ref="T2:X2"/>
    <mergeCell ref="Y2:AC2"/>
    <mergeCell ref="AD2:AH2"/>
    <mergeCell ref="AI2:AM2"/>
    <mergeCell ref="D2:E3"/>
    <mergeCell ref="F2:G3"/>
    <mergeCell ref="H2:I3"/>
    <mergeCell ref="J3:K3"/>
    <mergeCell ref="L3:M3"/>
    <mergeCell ref="O3:P3"/>
    <mergeCell ref="Q3:R3"/>
    <mergeCell ref="T3:U3"/>
    <mergeCell ref="AX3:AY3"/>
    <mergeCell ref="AZ3:BA3"/>
    <mergeCell ref="AX2:BB2"/>
    <mergeCell ref="V3:W3"/>
    <mergeCell ref="AN3:AO3"/>
    <mergeCell ref="AP3:AQ3"/>
    <mergeCell ref="AS3:AT3"/>
    <mergeCell ref="AU3:AV3"/>
    <mergeCell ref="Y3:Z3"/>
    <mergeCell ref="AA3:AB3"/>
    <mergeCell ref="AD3:AE3"/>
    <mergeCell ref="AF3:AG3"/>
    <mergeCell ref="AI3:AJ3"/>
    <mergeCell ref="AK3:AL3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W41"/>
  <sheetViews>
    <sheetView topLeftCell="G1" workbookViewId="0">
      <selection activeCell="W27" sqref="W27"/>
    </sheetView>
  </sheetViews>
  <sheetFormatPr baseColWidth="10" defaultRowHeight="15"/>
  <cols>
    <col min="4" max="4" width="12.6640625" customWidth="1"/>
    <col min="5" max="5" width="10.5" customWidth="1"/>
    <col min="7" max="7" width="11.33203125" customWidth="1"/>
    <col min="8" max="8" width="15.5" customWidth="1"/>
    <col min="9" max="9" width="9.1640625" customWidth="1"/>
    <col min="10" max="10" width="10.1640625" customWidth="1"/>
    <col min="11" max="11" width="7.33203125" customWidth="1"/>
    <col min="12" max="12" width="8.83203125" customWidth="1"/>
    <col min="13" max="13" width="12.33203125" customWidth="1"/>
    <col min="14" max="14" width="7" customWidth="1"/>
    <col min="16" max="16" width="5.83203125" customWidth="1"/>
    <col min="19" max="19" width="13.5" customWidth="1"/>
  </cols>
  <sheetData>
    <row r="1" spans="1:23" ht="30" customHeight="1">
      <c r="A1" s="1" t="s">
        <v>0</v>
      </c>
      <c r="B1" s="128" t="s">
        <v>40</v>
      </c>
      <c r="C1" s="128"/>
      <c r="D1" s="128" t="s">
        <v>36</v>
      </c>
      <c r="E1" s="128"/>
      <c r="F1" s="128"/>
      <c r="G1" s="128"/>
      <c r="H1" s="128"/>
      <c r="I1" s="128" t="s">
        <v>37</v>
      </c>
      <c r="J1" s="128"/>
      <c r="K1" s="128"/>
      <c r="L1" s="128"/>
      <c r="M1" s="128"/>
      <c r="N1" s="129" t="s">
        <v>34</v>
      </c>
      <c r="O1" s="129"/>
      <c r="P1" s="129"/>
      <c r="Q1" s="129"/>
      <c r="R1" s="129"/>
      <c r="S1" s="129" t="s">
        <v>33</v>
      </c>
      <c r="T1" s="129"/>
      <c r="U1" s="129"/>
      <c r="V1" s="129"/>
      <c r="W1" s="129"/>
    </row>
    <row r="2" spans="1:23">
      <c r="A2" s="1"/>
      <c r="B2" s="1" t="s">
        <v>30</v>
      </c>
      <c r="C2" s="1" t="s">
        <v>41</v>
      </c>
      <c r="D2" s="1" t="s">
        <v>30</v>
      </c>
      <c r="E2" s="1" t="s">
        <v>5</v>
      </c>
      <c r="F2" s="1" t="s">
        <v>27</v>
      </c>
      <c r="G2" s="1" t="s">
        <v>5</v>
      </c>
      <c r="H2" s="1" t="s">
        <v>23</v>
      </c>
      <c r="I2" s="1" t="s">
        <v>32</v>
      </c>
      <c r="J2" s="1" t="s">
        <v>5</v>
      </c>
      <c r="K2" s="1" t="s">
        <v>27</v>
      </c>
      <c r="L2" s="1" t="s">
        <v>5</v>
      </c>
      <c r="M2" s="1" t="s">
        <v>42</v>
      </c>
      <c r="N2" s="1" t="s">
        <v>32</v>
      </c>
      <c r="O2" s="1" t="s">
        <v>5</v>
      </c>
      <c r="P2" s="1" t="s">
        <v>27</v>
      </c>
      <c r="Q2" s="1" t="s">
        <v>5</v>
      </c>
      <c r="R2" s="1" t="s">
        <v>29</v>
      </c>
      <c r="S2" s="1" t="s">
        <v>30</v>
      </c>
      <c r="T2" s="1" t="s">
        <v>5</v>
      </c>
      <c r="U2" s="1" t="s">
        <v>35</v>
      </c>
      <c r="V2" s="1" t="s">
        <v>5</v>
      </c>
      <c r="W2" s="1" t="s">
        <v>26</v>
      </c>
    </row>
    <row r="3" spans="1:23">
      <c r="A3" s="1">
        <v>20171016</v>
      </c>
      <c r="B3" s="5">
        <v>25</v>
      </c>
      <c r="C3" s="5">
        <v>22</v>
      </c>
      <c r="D3" s="5">
        <v>17</v>
      </c>
      <c r="E3" s="2">
        <f t="shared" ref="E3:E10" si="0">D3/B3</f>
        <v>0.68</v>
      </c>
      <c r="F3" s="5">
        <v>9</v>
      </c>
      <c r="G3" s="3">
        <f t="shared" ref="G3:G10" si="1">F3/C3</f>
        <v>0.40909090909090912</v>
      </c>
      <c r="H3" s="7">
        <f>D3/F3</f>
        <v>1.8888888888888888</v>
      </c>
      <c r="I3" s="5">
        <v>5</v>
      </c>
      <c r="J3" s="2">
        <f t="shared" ref="J3:J10" si="2">I3/B3</f>
        <v>0.2</v>
      </c>
      <c r="K3" s="5">
        <v>5</v>
      </c>
      <c r="L3" s="3">
        <f t="shared" ref="L3:L10" si="3">K3/C3</f>
        <v>0.22727272727272727</v>
      </c>
      <c r="M3" s="7">
        <f>I3/K3</f>
        <v>1</v>
      </c>
      <c r="N3">
        <v>3</v>
      </c>
      <c r="O3" s="3">
        <f t="shared" ref="O3:O11" si="4">N3/B3</f>
        <v>0.12</v>
      </c>
      <c r="P3">
        <v>3</v>
      </c>
      <c r="Q3" s="3">
        <f t="shared" ref="Q3:Q11" si="5">P3/C3</f>
        <v>0.13636363636363635</v>
      </c>
      <c r="R3" s="7">
        <f>N3/P3</f>
        <v>1</v>
      </c>
      <c r="S3" s="1">
        <v>3</v>
      </c>
      <c r="T3" s="3">
        <f t="shared" ref="T3:T11" si="6">S3/B3</f>
        <v>0.12</v>
      </c>
      <c r="U3" s="1">
        <v>3</v>
      </c>
      <c r="V3" s="3">
        <f t="shared" ref="V3:V11" si="7">U3/C3</f>
        <v>0.13636363636363635</v>
      </c>
      <c r="W3" s="7">
        <f>S3/U3</f>
        <v>1</v>
      </c>
    </row>
    <row r="4" spans="1:23">
      <c r="A4" s="1">
        <v>20171017</v>
      </c>
      <c r="B4" s="5">
        <v>36</v>
      </c>
      <c r="C4" s="5">
        <v>28</v>
      </c>
      <c r="D4" s="5">
        <v>4</v>
      </c>
      <c r="E4" s="2">
        <f t="shared" si="0"/>
        <v>0.1111111111111111</v>
      </c>
      <c r="F4" s="5">
        <v>4</v>
      </c>
      <c r="G4" s="3">
        <f t="shared" si="1"/>
        <v>0.14285714285714285</v>
      </c>
      <c r="H4" s="7">
        <f t="shared" ref="H4:H11" si="8">D4/F4</f>
        <v>1</v>
      </c>
      <c r="I4" s="5">
        <v>4</v>
      </c>
      <c r="J4" s="2">
        <f t="shared" si="2"/>
        <v>0.1111111111111111</v>
      </c>
      <c r="K4" s="5">
        <v>4</v>
      </c>
      <c r="L4" s="3">
        <f t="shared" si="3"/>
        <v>0.14285714285714285</v>
      </c>
      <c r="M4" s="7">
        <f t="shared" ref="M4:M11" si="9">I4/K4</f>
        <v>1</v>
      </c>
      <c r="N4">
        <v>1</v>
      </c>
      <c r="O4" s="3">
        <f t="shared" si="4"/>
        <v>2.7777777777777776E-2</v>
      </c>
      <c r="P4">
        <v>1</v>
      </c>
      <c r="Q4" s="3">
        <f t="shared" si="5"/>
        <v>3.5714285714285712E-2</v>
      </c>
      <c r="R4" s="7">
        <f t="shared" ref="R4:R11" si="10">N4/P4</f>
        <v>1</v>
      </c>
      <c r="S4" s="1">
        <v>7</v>
      </c>
      <c r="T4" s="3">
        <f t="shared" si="6"/>
        <v>0.19444444444444445</v>
      </c>
      <c r="U4" s="1">
        <v>4</v>
      </c>
      <c r="V4" s="3">
        <f t="shared" si="7"/>
        <v>0.14285714285714285</v>
      </c>
      <c r="W4" s="7">
        <f t="shared" ref="W4:W11" si="11">S4/U4</f>
        <v>1.75</v>
      </c>
    </row>
    <row r="5" spans="1:23">
      <c r="A5" s="1">
        <v>20171018</v>
      </c>
      <c r="B5" s="5">
        <v>36</v>
      </c>
      <c r="C5" s="5">
        <v>34</v>
      </c>
      <c r="D5" s="5">
        <v>15</v>
      </c>
      <c r="E5" s="2">
        <f t="shared" si="0"/>
        <v>0.41666666666666669</v>
      </c>
      <c r="F5" s="5">
        <v>7</v>
      </c>
      <c r="G5" s="3">
        <f t="shared" si="1"/>
        <v>0.20588235294117646</v>
      </c>
      <c r="H5" s="7">
        <f t="shared" si="8"/>
        <v>2.1428571428571428</v>
      </c>
      <c r="I5" s="5">
        <v>2</v>
      </c>
      <c r="J5" s="2">
        <f t="shared" si="2"/>
        <v>5.5555555555555552E-2</v>
      </c>
      <c r="K5" s="5">
        <v>2</v>
      </c>
      <c r="L5" s="3">
        <f t="shared" si="3"/>
        <v>5.8823529411764705E-2</v>
      </c>
      <c r="M5" s="7">
        <f t="shared" si="9"/>
        <v>1</v>
      </c>
      <c r="N5">
        <v>0</v>
      </c>
      <c r="O5" s="3">
        <f t="shared" si="4"/>
        <v>0</v>
      </c>
      <c r="P5">
        <v>0</v>
      </c>
      <c r="Q5" s="3">
        <f t="shared" si="5"/>
        <v>0</v>
      </c>
      <c r="R5" s="7">
        <v>0</v>
      </c>
      <c r="S5" s="1">
        <v>2</v>
      </c>
      <c r="T5" s="3">
        <f t="shared" si="6"/>
        <v>5.5555555555555552E-2</v>
      </c>
      <c r="U5" s="1">
        <v>2</v>
      </c>
      <c r="V5" s="3">
        <f t="shared" si="7"/>
        <v>5.8823529411764705E-2</v>
      </c>
      <c r="W5" s="7">
        <f t="shared" si="11"/>
        <v>1</v>
      </c>
    </row>
    <row r="6" spans="1:23">
      <c r="A6" s="1">
        <v>20171019</v>
      </c>
      <c r="B6" s="5">
        <v>21</v>
      </c>
      <c r="C6" s="5">
        <v>20</v>
      </c>
      <c r="D6" s="5">
        <v>6</v>
      </c>
      <c r="E6" s="2">
        <f t="shared" si="0"/>
        <v>0.2857142857142857</v>
      </c>
      <c r="F6" s="5">
        <v>4</v>
      </c>
      <c r="G6" s="3">
        <f t="shared" si="1"/>
        <v>0.2</v>
      </c>
      <c r="H6" s="7">
        <f t="shared" si="8"/>
        <v>1.5</v>
      </c>
      <c r="I6" s="5">
        <v>3</v>
      </c>
      <c r="J6" s="2">
        <f t="shared" si="2"/>
        <v>0.14285714285714285</v>
      </c>
      <c r="K6" s="5">
        <v>3</v>
      </c>
      <c r="L6" s="3">
        <f t="shared" si="3"/>
        <v>0.15</v>
      </c>
      <c r="M6" s="7">
        <f t="shared" si="9"/>
        <v>1</v>
      </c>
      <c r="N6">
        <v>1</v>
      </c>
      <c r="O6" s="3">
        <f t="shared" si="4"/>
        <v>4.7619047619047616E-2</v>
      </c>
      <c r="P6">
        <v>1</v>
      </c>
      <c r="Q6" s="3">
        <f t="shared" si="5"/>
        <v>0.05</v>
      </c>
      <c r="R6" s="7">
        <f t="shared" si="10"/>
        <v>1</v>
      </c>
      <c r="S6" s="1">
        <v>6</v>
      </c>
      <c r="T6" s="3">
        <f t="shared" si="6"/>
        <v>0.2857142857142857</v>
      </c>
      <c r="U6" s="1">
        <v>5</v>
      </c>
      <c r="V6" s="3">
        <f t="shared" si="7"/>
        <v>0.25</v>
      </c>
      <c r="W6" s="7">
        <f t="shared" si="11"/>
        <v>1.2</v>
      </c>
    </row>
    <row r="7" spans="1:23">
      <c r="A7" s="1">
        <v>20171020</v>
      </c>
      <c r="B7" s="5">
        <v>39</v>
      </c>
      <c r="C7" s="5">
        <v>32</v>
      </c>
      <c r="D7" s="5">
        <v>16</v>
      </c>
      <c r="E7" s="2">
        <f t="shared" si="0"/>
        <v>0.41025641025641024</v>
      </c>
      <c r="F7" s="5">
        <v>5</v>
      </c>
      <c r="G7" s="3">
        <f t="shared" si="1"/>
        <v>0.15625</v>
      </c>
      <c r="H7" s="7">
        <f t="shared" si="8"/>
        <v>3.2</v>
      </c>
      <c r="I7" s="5">
        <v>7</v>
      </c>
      <c r="J7" s="2">
        <f t="shared" si="2"/>
        <v>0.17948717948717949</v>
      </c>
      <c r="K7" s="5">
        <v>5</v>
      </c>
      <c r="L7" s="3">
        <f t="shared" si="3"/>
        <v>0.15625</v>
      </c>
      <c r="M7" s="7">
        <f t="shared" si="9"/>
        <v>1.4</v>
      </c>
      <c r="N7">
        <v>3</v>
      </c>
      <c r="O7" s="3">
        <f t="shared" si="4"/>
        <v>7.6923076923076927E-2</v>
      </c>
      <c r="P7">
        <v>3</v>
      </c>
      <c r="Q7" s="3">
        <f t="shared" si="5"/>
        <v>9.375E-2</v>
      </c>
      <c r="R7" s="7">
        <f t="shared" si="10"/>
        <v>1</v>
      </c>
      <c r="S7" s="1">
        <v>3</v>
      </c>
      <c r="T7" s="3">
        <f t="shared" si="6"/>
        <v>7.6923076923076927E-2</v>
      </c>
      <c r="U7" s="1">
        <v>3</v>
      </c>
      <c r="V7" s="3">
        <f t="shared" si="7"/>
        <v>9.375E-2</v>
      </c>
      <c r="W7" s="7">
        <f t="shared" si="11"/>
        <v>1</v>
      </c>
    </row>
    <row r="8" spans="1:23">
      <c r="A8" s="1">
        <v>20171021</v>
      </c>
      <c r="B8" s="5">
        <v>30</v>
      </c>
      <c r="C8" s="5">
        <v>25</v>
      </c>
      <c r="D8" s="5">
        <v>10</v>
      </c>
      <c r="E8" s="2">
        <f t="shared" si="0"/>
        <v>0.33333333333333331</v>
      </c>
      <c r="F8" s="5">
        <v>6</v>
      </c>
      <c r="G8" s="3">
        <f t="shared" si="1"/>
        <v>0.24</v>
      </c>
      <c r="H8" s="7">
        <f t="shared" si="8"/>
        <v>1.6666666666666667</v>
      </c>
      <c r="I8" s="5">
        <v>5</v>
      </c>
      <c r="J8" s="2">
        <f t="shared" si="2"/>
        <v>0.16666666666666666</v>
      </c>
      <c r="K8" s="5">
        <v>5</v>
      </c>
      <c r="L8" s="3">
        <f t="shared" si="3"/>
        <v>0.2</v>
      </c>
      <c r="M8" s="7">
        <f t="shared" si="9"/>
        <v>1</v>
      </c>
      <c r="N8">
        <v>0</v>
      </c>
      <c r="O8" s="3">
        <f t="shared" si="4"/>
        <v>0</v>
      </c>
      <c r="P8">
        <v>0</v>
      </c>
      <c r="Q8" s="3">
        <f t="shared" si="5"/>
        <v>0</v>
      </c>
      <c r="R8" s="7">
        <v>0</v>
      </c>
      <c r="S8" s="1">
        <v>4</v>
      </c>
      <c r="T8" s="3">
        <f t="shared" si="6"/>
        <v>0.13333333333333333</v>
      </c>
      <c r="U8" s="1">
        <v>2</v>
      </c>
      <c r="V8" s="3">
        <f t="shared" si="7"/>
        <v>0.08</v>
      </c>
      <c r="W8" s="7">
        <f t="shared" si="11"/>
        <v>2</v>
      </c>
    </row>
    <row r="9" spans="1:23">
      <c r="A9" s="1">
        <v>20171022</v>
      </c>
      <c r="B9" s="5">
        <v>38</v>
      </c>
      <c r="C9" s="5">
        <v>30</v>
      </c>
      <c r="D9" s="5">
        <v>16</v>
      </c>
      <c r="E9" s="2">
        <f t="shared" si="0"/>
        <v>0.42105263157894735</v>
      </c>
      <c r="F9" s="5">
        <v>4</v>
      </c>
      <c r="G9" s="3">
        <f t="shared" si="1"/>
        <v>0.13333333333333333</v>
      </c>
      <c r="H9" s="7">
        <f t="shared" si="8"/>
        <v>4</v>
      </c>
      <c r="I9" s="5">
        <v>5</v>
      </c>
      <c r="J9" s="2">
        <f t="shared" si="2"/>
        <v>0.13157894736842105</v>
      </c>
      <c r="K9" s="5">
        <v>3</v>
      </c>
      <c r="L9" s="3">
        <f t="shared" si="3"/>
        <v>0.1</v>
      </c>
      <c r="M9" s="7">
        <f t="shared" si="9"/>
        <v>1.6666666666666667</v>
      </c>
      <c r="N9">
        <v>0</v>
      </c>
      <c r="O9" s="3">
        <f t="shared" si="4"/>
        <v>0</v>
      </c>
      <c r="P9">
        <v>0</v>
      </c>
      <c r="Q9" s="3">
        <f t="shared" si="5"/>
        <v>0</v>
      </c>
      <c r="R9" s="7">
        <v>0</v>
      </c>
      <c r="S9" s="1">
        <v>4</v>
      </c>
      <c r="T9" s="3">
        <f t="shared" si="6"/>
        <v>0.10526315789473684</v>
      </c>
      <c r="U9" s="1">
        <v>3</v>
      </c>
      <c r="V9" s="3">
        <f t="shared" si="7"/>
        <v>0.1</v>
      </c>
      <c r="W9" s="7">
        <f t="shared" si="11"/>
        <v>1.3333333333333333</v>
      </c>
    </row>
    <row r="10" spans="1:23">
      <c r="A10" s="1">
        <v>20171023</v>
      </c>
      <c r="B10" s="5">
        <v>38</v>
      </c>
      <c r="C10" s="5">
        <v>31</v>
      </c>
      <c r="D10" s="5">
        <v>4</v>
      </c>
      <c r="E10" s="2">
        <f t="shared" si="0"/>
        <v>0.10526315789473684</v>
      </c>
      <c r="F10" s="5">
        <v>2</v>
      </c>
      <c r="G10" s="3">
        <f t="shared" si="1"/>
        <v>6.4516129032258063E-2</v>
      </c>
      <c r="H10" s="7">
        <f t="shared" si="8"/>
        <v>2</v>
      </c>
      <c r="I10" s="5">
        <v>2</v>
      </c>
      <c r="J10" s="2">
        <f t="shared" si="2"/>
        <v>5.2631578947368418E-2</v>
      </c>
      <c r="K10" s="5">
        <v>2</v>
      </c>
      <c r="L10" s="3">
        <f t="shared" si="3"/>
        <v>6.4516129032258063E-2</v>
      </c>
      <c r="M10" s="7">
        <f t="shared" si="9"/>
        <v>1</v>
      </c>
      <c r="N10">
        <v>3</v>
      </c>
      <c r="O10" s="3">
        <f t="shared" si="4"/>
        <v>7.8947368421052627E-2</v>
      </c>
      <c r="P10">
        <v>2</v>
      </c>
      <c r="Q10" s="3">
        <f t="shared" si="5"/>
        <v>6.4516129032258063E-2</v>
      </c>
      <c r="R10" s="7">
        <f t="shared" si="10"/>
        <v>1.5</v>
      </c>
      <c r="S10" s="1">
        <v>7</v>
      </c>
      <c r="T10" s="3">
        <f t="shared" si="6"/>
        <v>0.18421052631578946</v>
      </c>
      <c r="U10" s="1">
        <v>5</v>
      </c>
      <c r="V10" s="3">
        <f t="shared" si="7"/>
        <v>0.16129032258064516</v>
      </c>
      <c r="W10" s="7">
        <f t="shared" si="11"/>
        <v>1.4</v>
      </c>
    </row>
    <row r="11" spans="1:23">
      <c r="A11" t="s">
        <v>3</v>
      </c>
      <c r="B11" s="1">
        <f>SUM(B3:B10)</f>
        <v>263</v>
      </c>
      <c r="C11" s="1">
        <f>SUM(C3:C10)</f>
        <v>222</v>
      </c>
      <c r="D11" s="1">
        <f>SUM(D3:D10)</f>
        <v>88</v>
      </c>
      <c r="E11" s="2">
        <f t="shared" ref="E11" si="12">D11/B11</f>
        <v>0.33460076045627374</v>
      </c>
      <c r="F11" s="1">
        <f>SUM(F3:F10)</f>
        <v>41</v>
      </c>
      <c r="G11" s="3">
        <f t="shared" ref="G11" si="13">F11/C11</f>
        <v>0.18468468468468469</v>
      </c>
      <c r="H11" s="7">
        <f t="shared" si="8"/>
        <v>2.1463414634146343</v>
      </c>
      <c r="I11" s="1">
        <f>SUM(I3:I10)</f>
        <v>33</v>
      </c>
      <c r="J11" s="2">
        <f t="shared" ref="J11" si="14">I11/B11</f>
        <v>0.12547528517110265</v>
      </c>
      <c r="K11" s="1">
        <f>SUM(K3:K10)</f>
        <v>29</v>
      </c>
      <c r="L11" s="3">
        <f t="shared" ref="L11" si="15">K11/C11</f>
        <v>0.13063063063063063</v>
      </c>
      <c r="M11" s="7">
        <f t="shared" si="9"/>
        <v>1.1379310344827587</v>
      </c>
      <c r="N11" s="1">
        <f>SUM(N3:N10)</f>
        <v>11</v>
      </c>
      <c r="O11" s="3">
        <f t="shared" si="4"/>
        <v>4.1825095057034217E-2</v>
      </c>
      <c r="P11">
        <f>SUM(P3:P10)</f>
        <v>10</v>
      </c>
      <c r="Q11" s="3">
        <f t="shared" si="5"/>
        <v>4.5045045045045043E-2</v>
      </c>
      <c r="R11" s="7">
        <f t="shared" si="10"/>
        <v>1.1000000000000001</v>
      </c>
      <c r="S11" s="1">
        <f>SUM(S3:S10)</f>
        <v>36</v>
      </c>
      <c r="T11" s="3">
        <f t="shared" si="6"/>
        <v>0.13688212927756654</v>
      </c>
      <c r="U11" s="6">
        <f>SUM(U3:U10)</f>
        <v>27</v>
      </c>
      <c r="V11" s="3">
        <f t="shared" si="7"/>
        <v>0.12162162162162163</v>
      </c>
      <c r="W11" s="7">
        <f t="shared" si="11"/>
        <v>1.3333333333333333</v>
      </c>
    </row>
    <row r="12" spans="1:23">
      <c r="K12" s="1"/>
      <c r="L12" s="1"/>
      <c r="M12" s="1"/>
      <c r="N12" s="1"/>
      <c r="S12" s="1"/>
    </row>
    <row r="13" spans="1:23">
      <c r="K13" s="1"/>
      <c r="L13" s="1"/>
      <c r="M13" s="1"/>
      <c r="N13" s="1"/>
      <c r="S13" s="1"/>
    </row>
    <row r="14" spans="1:23">
      <c r="K14" s="1"/>
      <c r="L14" s="1"/>
      <c r="M14" s="1"/>
      <c r="N14" s="1"/>
      <c r="S14" s="1"/>
    </row>
    <row r="15" spans="1:23">
      <c r="K15" s="1"/>
      <c r="L15" s="1"/>
      <c r="M15" s="1"/>
      <c r="N15" s="1"/>
      <c r="S15" s="1"/>
    </row>
    <row r="16" spans="1:23">
      <c r="K16" s="1"/>
      <c r="L16" s="1"/>
      <c r="M16" s="1"/>
      <c r="N16" s="1"/>
      <c r="S16" s="1"/>
    </row>
    <row r="17" spans="9:23">
      <c r="K17" s="1"/>
      <c r="L17" s="1"/>
      <c r="M17" s="1"/>
      <c r="N17" s="1"/>
      <c r="S17" s="1"/>
    </row>
    <row r="18" spans="9:23">
      <c r="K18" s="1"/>
      <c r="L18" s="1"/>
      <c r="M18" s="1"/>
      <c r="N18" s="1"/>
      <c r="S18" s="1"/>
    </row>
    <row r="19" spans="9:23">
      <c r="K19" s="1"/>
      <c r="L19" s="1"/>
      <c r="M19" s="1"/>
      <c r="N19" s="1"/>
      <c r="S19" s="1"/>
    </row>
    <row r="20" spans="9:23">
      <c r="K20" s="1"/>
      <c r="L20" s="1"/>
      <c r="M20" s="1"/>
      <c r="N20" s="1"/>
      <c r="S20" s="1"/>
    </row>
    <row r="21" spans="9:23">
      <c r="K21" s="1"/>
      <c r="L21" s="1"/>
      <c r="M21" s="1"/>
      <c r="N21" s="1"/>
      <c r="S21" s="1"/>
    </row>
    <row r="22" spans="9:23">
      <c r="K22" s="1"/>
      <c r="L22" s="1"/>
      <c r="M22" s="1"/>
      <c r="N22" s="1"/>
      <c r="S22" s="1"/>
    </row>
    <row r="23" spans="9:23">
      <c r="I23" s="1"/>
      <c r="J23" s="1"/>
      <c r="K23" s="1"/>
    </row>
    <row r="24" spans="9:23">
      <c r="I24" s="1"/>
      <c r="J24" s="1"/>
      <c r="K24" s="1"/>
      <c r="U24" s="1"/>
      <c r="V24" s="1"/>
      <c r="W24" s="1"/>
    </row>
    <row r="25" spans="9:23">
      <c r="I25" s="1"/>
      <c r="J25" s="1"/>
      <c r="K25" s="1"/>
      <c r="Q25" s="1"/>
      <c r="R25" s="1"/>
      <c r="U25" s="1"/>
      <c r="V25" s="1"/>
      <c r="W25" s="1"/>
    </row>
    <row r="26" spans="9:23">
      <c r="I26" s="1"/>
      <c r="J26" s="1"/>
      <c r="K26" s="1"/>
      <c r="L26" s="123"/>
      <c r="M26" s="123"/>
      <c r="N26" s="123"/>
      <c r="O26" s="123"/>
      <c r="Q26" s="1"/>
      <c r="R26" s="1"/>
      <c r="S26" s="1"/>
      <c r="T26" s="1"/>
      <c r="U26" s="1"/>
      <c r="V26" s="1"/>
      <c r="W26" s="1"/>
    </row>
    <row r="27" spans="9:23">
      <c r="I27" s="1"/>
      <c r="J27" s="1"/>
      <c r="K27" s="1"/>
      <c r="L27" s="123"/>
      <c r="M27" s="123"/>
      <c r="N27" s="123"/>
      <c r="O27" s="123"/>
      <c r="Q27" s="1"/>
      <c r="R27" s="1"/>
      <c r="S27" s="1"/>
      <c r="T27" s="1"/>
      <c r="U27" s="1"/>
      <c r="V27" s="1"/>
      <c r="W27" s="1"/>
    </row>
    <row r="28" spans="9:23">
      <c r="I28" s="1"/>
      <c r="J28" s="1"/>
      <c r="K28" s="1"/>
      <c r="L28" s="123"/>
      <c r="M28" s="123"/>
      <c r="N28" s="123"/>
      <c r="O28" s="123"/>
      <c r="Q28" s="1"/>
      <c r="R28" s="1"/>
      <c r="S28" s="1"/>
      <c r="T28" s="1"/>
      <c r="U28" s="1"/>
      <c r="V28" s="1"/>
      <c r="W28" s="1"/>
    </row>
    <row r="29" spans="9:23">
      <c r="I29" s="1"/>
      <c r="J29" s="1"/>
      <c r="K29" s="1"/>
      <c r="L29" s="123"/>
      <c r="M29" s="123"/>
      <c r="N29" s="123"/>
      <c r="O29" s="123"/>
      <c r="Q29" s="1"/>
      <c r="R29" s="1"/>
      <c r="S29" s="1"/>
      <c r="T29" s="1"/>
      <c r="U29" s="1"/>
      <c r="V29" s="1"/>
      <c r="W29" s="1"/>
    </row>
    <row r="30" spans="9:23">
      <c r="I30" s="1"/>
      <c r="J30" s="1"/>
      <c r="K30" s="1"/>
      <c r="L30" s="123"/>
      <c r="M30" s="123"/>
      <c r="N30" s="123"/>
      <c r="O30" s="123"/>
      <c r="Q30" s="1"/>
      <c r="R30" s="1"/>
      <c r="S30" s="1"/>
      <c r="T30" s="1"/>
      <c r="U30" s="1"/>
      <c r="V30" s="1"/>
      <c r="W30" s="1"/>
    </row>
    <row r="31" spans="9:23">
      <c r="I31" s="1"/>
      <c r="J31" s="1"/>
      <c r="K31" s="1"/>
      <c r="L31" s="123"/>
      <c r="M31" s="123"/>
      <c r="N31" s="123"/>
      <c r="O31" s="123"/>
      <c r="Q31" s="1"/>
      <c r="R31" s="1"/>
      <c r="S31" s="1"/>
      <c r="T31" s="1"/>
      <c r="U31" s="1"/>
      <c r="V31" s="1"/>
      <c r="W31" s="1"/>
    </row>
    <row r="32" spans="9:23">
      <c r="I32" s="1"/>
      <c r="J32" s="1"/>
      <c r="K32" s="1"/>
      <c r="L32" s="123"/>
      <c r="M32" s="123"/>
      <c r="N32" s="123"/>
      <c r="O32" s="123"/>
      <c r="Q32" s="1"/>
      <c r="R32" s="1"/>
      <c r="S32" s="1"/>
      <c r="T32" s="1"/>
      <c r="U32" s="1"/>
      <c r="V32" s="1"/>
      <c r="W32" s="1"/>
    </row>
    <row r="33" spans="9:23">
      <c r="I33" s="1"/>
      <c r="J33" s="1"/>
      <c r="K33" s="1"/>
      <c r="L33" s="123"/>
      <c r="M33" s="123"/>
      <c r="N33" s="123"/>
      <c r="O33" s="123"/>
      <c r="S33" s="1"/>
      <c r="T33" s="1"/>
      <c r="U33" s="1"/>
      <c r="V33" s="1"/>
      <c r="W33" s="1"/>
    </row>
    <row r="34" spans="9:23">
      <c r="I34" s="1"/>
      <c r="J34" s="1"/>
      <c r="K34" s="1"/>
      <c r="L34" s="123"/>
      <c r="M34" s="123"/>
      <c r="S34" s="1"/>
      <c r="T34" s="1"/>
      <c r="U34" s="1"/>
      <c r="V34" s="1"/>
    </row>
    <row r="35" spans="9:23">
      <c r="I35" s="1"/>
      <c r="J35" s="1"/>
      <c r="K35" s="1"/>
      <c r="L35" s="1"/>
      <c r="M35" s="1"/>
      <c r="S35" s="1"/>
      <c r="T35" s="1"/>
      <c r="U35" s="1"/>
      <c r="V35" s="1"/>
    </row>
    <row r="36" spans="9:23">
      <c r="J36" s="1"/>
      <c r="K36" s="1"/>
      <c r="L36" s="1"/>
      <c r="M36" s="1"/>
      <c r="S36" s="1"/>
      <c r="T36" s="1"/>
      <c r="U36" s="1"/>
      <c r="V36" s="1"/>
    </row>
    <row r="37" spans="9:23">
      <c r="J37" s="1"/>
      <c r="K37" s="1"/>
      <c r="L37" s="1"/>
      <c r="M37" s="1"/>
      <c r="S37" s="1"/>
      <c r="T37" s="1"/>
      <c r="U37" s="1"/>
    </row>
    <row r="38" spans="9:23">
      <c r="J38" s="1"/>
      <c r="K38" s="1"/>
      <c r="L38" s="1"/>
      <c r="M38" s="1"/>
      <c r="S38" s="1"/>
      <c r="T38" s="1"/>
      <c r="U38" s="1"/>
    </row>
    <row r="39" spans="9:23">
      <c r="S39" s="1"/>
      <c r="T39" s="1"/>
      <c r="U39" s="1"/>
    </row>
    <row r="40" spans="9:23">
      <c r="S40" s="1"/>
      <c r="T40" s="1"/>
      <c r="U40" s="1"/>
    </row>
    <row r="41" spans="9:23">
      <c r="S41" s="1"/>
      <c r="T41" s="1"/>
      <c r="U41" s="1"/>
    </row>
  </sheetData>
  <sortState ref="A3:Q10">
    <sortCondition ref="A3"/>
  </sortState>
  <mergeCells count="5">
    <mergeCell ref="B1:C1"/>
    <mergeCell ref="D1:H1"/>
    <mergeCell ref="I1:M1"/>
    <mergeCell ref="N1:R1"/>
    <mergeCell ref="S1:W1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X41"/>
  <sheetViews>
    <sheetView topLeftCell="F1" workbookViewId="0">
      <selection activeCell="R21" sqref="R21"/>
    </sheetView>
  </sheetViews>
  <sheetFormatPr baseColWidth="10" defaultRowHeight="15"/>
  <cols>
    <col min="4" max="4" width="12.6640625" customWidth="1"/>
    <col min="5" max="5" width="10.5" customWidth="1"/>
    <col min="7" max="7" width="11.33203125" customWidth="1"/>
    <col min="8" max="8" width="15.1640625" customWidth="1"/>
    <col min="9" max="9" width="10.1640625" customWidth="1"/>
    <col min="10" max="10" width="9.33203125" customWidth="1"/>
    <col min="11" max="11" width="8.83203125" customWidth="1"/>
    <col min="12" max="12" width="13.5" customWidth="1"/>
    <col min="16" max="16" width="13.5" customWidth="1"/>
    <col min="20" max="20" width="13.1640625" customWidth="1"/>
    <col min="22" max="22" width="9.83203125" customWidth="1"/>
  </cols>
  <sheetData>
    <row r="1" spans="1:24" ht="30" customHeight="1">
      <c r="A1" s="1" t="s">
        <v>0</v>
      </c>
      <c r="B1" s="1" t="s">
        <v>1</v>
      </c>
      <c r="C1" s="1" t="s">
        <v>2</v>
      </c>
      <c r="D1" s="128" t="s">
        <v>14</v>
      </c>
      <c r="E1" s="128"/>
      <c r="F1" s="128" t="s">
        <v>15</v>
      </c>
      <c r="G1" s="128"/>
      <c r="H1" s="128" t="s">
        <v>16</v>
      </c>
      <c r="I1" s="128"/>
      <c r="J1" s="128" t="s">
        <v>4</v>
      </c>
      <c r="K1" s="128"/>
      <c r="L1" s="129" t="s">
        <v>7</v>
      </c>
      <c r="M1" s="125"/>
      <c r="N1" s="129" t="s">
        <v>8</v>
      </c>
      <c r="O1" s="125"/>
      <c r="P1" s="129" t="s">
        <v>17</v>
      </c>
      <c r="Q1" s="125"/>
      <c r="R1" s="129" t="s">
        <v>18</v>
      </c>
      <c r="S1" s="125"/>
      <c r="T1" s="6" t="s">
        <v>25</v>
      </c>
      <c r="U1" s="129" t="s">
        <v>21</v>
      </c>
      <c r="V1" s="125"/>
      <c r="W1" s="129" t="s">
        <v>22</v>
      </c>
      <c r="X1" s="125"/>
    </row>
    <row r="2" spans="1:24">
      <c r="A2" s="1"/>
      <c r="B2" s="1" t="s">
        <v>12</v>
      </c>
      <c r="C2" s="1" t="s">
        <v>13</v>
      </c>
      <c r="D2" s="1" t="s">
        <v>9</v>
      </c>
      <c r="E2" s="1" t="s">
        <v>5</v>
      </c>
      <c r="F2" s="1" t="s">
        <v>6</v>
      </c>
      <c r="G2" s="1" t="s">
        <v>5</v>
      </c>
      <c r="H2" s="1" t="s">
        <v>10</v>
      </c>
      <c r="I2" s="1" t="s">
        <v>5</v>
      </c>
      <c r="J2" s="1" t="s">
        <v>6</v>
      </c>
      <c r="K2" s="1" t="s">
        <v>5</v>
      </c>
      <c r="L2" s="1" t="s">
        <v>11</v>
      </c>
      <c r="M2" s="1" t="s">
        <v>5</v>
      </c>
      <c r="N2" s="1" t="s">
        <v>6</v>
      </c>
      <c r="O2" s="1" t="s">
        <v>5</v>
      </c>
      <c r="P2" s="1" t="s">
        <v>19</v>
      </c>
      <c r="Q2" s="1" t="s">
        <v>5</v>
      </c>
      <c r="R2" s="1" t="s">
        <v>20</v>
      </c>
      <c r="S2" s="1" t="s">
        <v>5</v>
      </c>
      <c r="T2" s="1" t="s">
        <v>24</v>
      </c>
      <c r="U2" s="1" t="s">
        <v>19</v>
      </c>
      <c r="V2" s="1" t="s">
        <v>5</v>
      </c>
      <c r="W2" s="1" t="s">
        <v>20</v>
      </c>
      <c r="X2" s="1" t="s">
        <v>5</v>
      </c>
    </row>
    <row r="3" spans="1:24">
      <c r="A3" s="1">
        <v>20171023</v>
      </c>
      <c r="B3" s="1">
        <v>866</v>
      </c>
      <c r="C3" s="1">
        <v>762</v>
      </c>
      <c r="D3" s="5">
        <v>23</v>
      </c>
      <c r="E3" s="2">
        <f t="shared" ref="E3:E10" si="0">D3/B3</f>
        <v>2.6558891454965358E-2</v>
      </c>
      <c r="F3" s="1">
        <v>5</v>
      </c>
      <c r="G3" s="3">
        <f t="shared" ref="G3:G10" si="1">F3/C3</f>
        <v>6.5616797900262466E-3</v>
      </c>
      <c r="H3" s="1">
        <v>9</v>
      </c>
      <c r="I3" s="2">
        <f t="shared" ref="I3:I10" si="2">H3/B3</f>
        <v>1.0392609699769052E-2</v>
      </c>
      <c r="J3" s="1">
        <v>5</v>
      </c>
      <c r="K3" s="3">
        <f t="shared" ref="K3:K10" si="3">J3/C3</f>
        <v>6.5616797900262466E-3</v>
      </c>
      <c r="L3">
        <v>0</v>
      </c>
      <c r="M3" s="3">
        <f t="shared" ref="M3:M11" si="4">L3/B3</f>
        <v>0</v>
      </c>
      <c r="N3">
        <v>0</v>
      </c>
      <c r="O3" s="3">
        <f t="shared" ref="O3:O10" si="5">N3/C3</f>
        <v>0</v>
      </c>
      <c r="P3" s="1">
        <v>7</v>
      </c>
      <c r="Q3" s="3">
        <f>P3/D3</f>
        <v>0.30434782608695654</v>
      </c>
      <c r="R3" s="1">
        <v>1</v>
      </c>
      <c r="S3" s="3">
        <f>R3/F3</f>
        <v>0.2</v>
      </c>
      <c r="T3" s="7">
        <f>P3/R3</f>
        <v>7</v>
      </c>
      <c r="U3" s="1">
        <v>4</v>
      </c>
      <c r="V3" s="3">
        <f>U3/B3</f>
        <v>4.6189376443418013E-3</v>
      </c>
      <c r="W3" s="1">
        <v>3</v>
      </c>
      <c r="X3" s="3">
        <f>W3/C3</f>
        <v>3.937007874015748E-3</v>
      </c>
    </row>
    <row r="4" spans="1:24">
      <c r="A4" s="1">
        <v>20171022</v>
      </c>
      <c r="B4" s="1">
        <v>213</v>
      </c>
      <c r="C4" s="1">
        <v>162</v>
      </c>
      <c r="D4" s="5">
        <v>3</v>
      </c>
      <c r="E4" s="2">
        <f t="shared" si="0"/>
        <v>1.4084507042253521E-2</v>
      </c>
      <c r="F4" s="1">
        <v>3</v>
      </c>
      <c r="G4" s="3">
        <f t="shared" si="1"/>
        <v>1.8518518518518517E-2</v>
      </c>
      <c r="H4" s="1">
        <v>3</v>
      </c>
      <c r="I4" s="2">
        <f t="shared" si="2"/>
        <v>1.4084507042253521E-2</v>
      </c>
      <c r="J4" s="1">
        <v>2</v>
      </c>
      <c r="K4" s="3">
        <f t="shared" si="3"/>
        <v>1.2345679012345678E-2</v>
      </c>
      <c r="L4">
        <v>0</v>
      </c>
      <c r="M4" s="3">
        <f t="shared" si="4"/>
        <v>0</v>
      </c>
      <c r="N4">
        <v>0</v>
      </c>
      <c r="O4" s="3">
        <f t="shared" si="5"/>
        <v>0</v>
      </c>
      <c r="P4" s="1">
        <v>1</v>
      </c>
      <c r="Q4" s="3">
        <f t="shared" ref="Q4:Q11" si="6">P4/F4</f>
        <v>0.33333333333333331</v>
      </c>
      <c r="R4" s="1">
        <v>1</v>
      </c>
      <c r="S4" s="3">
        <f t="shared" ref="S4:S11" si="7">R4/F4</f>
        <v>0.33333333333333331</v>
      </c>
      <c r="T4" s="7">
        <f t="shared" ref="T4:T11" si="8">P4/R4</f>
        <v>1</v>
      </c>
      <c r="U4" s="1">
        <v>0</v>
      </c>
      <c r="V4" s="3">
        <f t="shared" ref="V4:V11" si="9">U4/B4</f>
        <v>0</v>
      </c>
      <c r="W4" s="1">
        <v>0</v>
      </c>
      <c r="X4" s="3">
        <f t="shared" ref="X4:X11" si="10">W4/C4</f>
        <v>0</v>
      </c>
    </row>
    <row r="5" spans="1:24">
      <c r="A5" s="1">
        <v>20171021</v>
      </c>
      <c r="B5" s="1">
        <v>157</v>
      </c>
      <c r="C5" s="1">
        <v>128</v>
      </c>
      <c r="D5" s="5">
        <v>16</v>
      </c>
      <c r="E5" s="2">
        <f t="shared" si="0"/>
        <v>0.10191082802547771</v>
      </c>
      <c r="F5" s="1">
        <v>6</v>
      </c>
      <c r="G5" s="3">
        <f t="shared" si="1"/>
        <v>4.6875E-2</v>
      </c>
      <c r="H5" s="1">
        <v>13</v>
      </c>
      <c r="I5" s="2">
        <f t="shared" si="2"/>
        <v>8.2802547770700632E-2</v>
      </c>
      <c r="J5" s="1">
        <v>3</v>
      </c>
      <c r="K5" s="3">
        <f t="shared" si="3"/>
        <v>2.34375E-2</v>
      </c>
      <c r="L5">
        <v>1</v>
      </c>
      <c r="M5" s="3">
        <f t="shared" si="4"/>
        <v>6.369426751592357E-3</v>
      </c>
      <c r="N5">
        <v>1</v>
      </c>
      <c r="O5" s="3">
        <f t="shared" si="5"/>
        <v>7.8125E-3</v>
      </c>
      <c r="P5" s="1">
        <v>2</v>
      </c>
      <c r="Q5" s="3">
        <f t="shared" si="6"/>
        <v>0.33333333333333331</v>
      </c>
      <c r="R5" s="1">
        <v>2</v>
      </c>
      <c r="S5" s="3">
        <f t="shared" si="7"/>
        <v>0.33333333333333331</v>
      </c>
      <c r="T5" s="7">
        <f t="shared" si="8"/>
        <v>1</v>
      </c>
      <c r="U5" s="5">
        <v>5</v>
      </c>
      <c r="V5" s="3">
        <f t="shared" si="9"/>
        <v>3.1847133757961783E-2</v>
      </c>
      <c r="W5" s="5">
        <v>3</v>
      </c>
      <c r="X5" s="3">
        <f t="shared" si="10"/>
        <v>2.34375E-2</v>
      </c>
    </row>
    <row r="6" spans="1:24">
      <c r="A6" s="1">
        <v>20171020</v>
      </c>
      <c r="B6" s="1">
        <v>802</v>
      </c>
      <c r="C6" s="1">
        <v>701</v>
      </c>
      <c r="D6" s="5">
        <v>24</v>
      </c>
      <c r="E6" s="2">
        <f t="shared" si="0"/>
        <v>2.9925187032418952E-2</v>
      </c>
      <c r="F6" s="1">
        <v>6</v>
      </c>
      <c r="G6" s="3">
        <f t="shared" si="1"/>
        <v>8.5592011412268191E-3</v>
      </c>
      <c r="H6" s="1">
        <v>8</v>
      </c>
      <c r="I6" s="2">
        <f t="shared" si="2"/>
        <v>9.9750623441396506E-3</v>
      </c>
      <c r="J6" s="1">
        <v>6</v>
      </c>
      <c r="K6" s="3">
        <f t="shared" si="3"/>
        <v>8.5592011412268191E-3</v>
      </c>
      <c r="L6">
        <v>0</v>
      </c>
      <c r="M6" s="3">
        <f t="shared" si="4"/>
        <v>0</v>
      </c>
      <c r="N6">
        <v>0</v>
      </c>
      <c r="O6" s="3">
        <f t="shared" si="5"/>
        <v>0</v>
      </c>
      <c r="P6" s="1">
        <v>8</v>
      </c>
      <c r="Q6" s="3">
        <f t="shared" si="6"/>
        <v>1.3333333333333333</v>
      </c>
      <c r="R6" s="1">
        <v>2</v>
      </c>
      <c r="S6" s="3">
        <f t="shared" si="7"/>
        <v>0.33333333333333331</v>
      </c>
      <c r="T6" s="7">
        <f t="shared" si="8"/>
        <v>4</v>
      </c>
      <c r="U6" s="5">
        <v>3</v>
      </c>
      <c r="V6" s="3">
        <f t="shared" si="9"/>
        <v>3.740648379052369E-3</v>
      </c>
      <c r="W6" s="5">
        <v>4</v>
      </c>
      <c r="X6" s="3">
        <f t="shared" si="10"/>
        <v>5.7061340941512127E-3</v>
      </c>
    </row>
    <row r="7" spans="1:24">
      <c r="A7" s="1">
        <v>20171019</v>
      </c>
      <c r="B7" s="1">
        <v>825</v>
      </c>
      <c r="C7" s="1">
        <v>718</v>
      </c>
      <c r="D7" s="5">
        <v>22</v>
      </c>
      <c r="E7" s="2">
        <f t="shared" si="0"/>
        <v>2.6666666666666668E-2</v>
      </c>
      <c r="F7" s="1">
        <v>6</v>
      </c>
      <c r="G7" s="3">
        <f t="shared" si="1"/>
        <v>8.356545961002786E-3</v>
      </c>
      <c r="H7" s="1">
        <v>21</v>
      </c>
      <c r="I7" s="2">
        <f t="shared" si="2"/>
        <v>2.5454545454545455E-2</v>
      </c>
      <c r="J7" s="1">
        <v>7</v>
      </c>
      <c r="K7" s="3">
        <f t="shared" si="3"/>
        <v>9.7493036211699167E-3</v>
      </c>
      <c r="L7">
        <v>0</v>
      </c>
      <c r="M7" s="3">
        <f t="shared" si="4"/>
        <v>0</v>
      </c>
      <c r="N7">
        <v>0</v>
      </c>
      <c r="O7" s="3">
        <f t="shared" si="5"/>
        <v>0</v>
      </c>
      <c r="P7" s="1">
        <v>7</v>
      </c>
      <c r="Q7" s="3">
        <f t="shared" si="6"/>
        <v>1.1666666666666667</v>
      </c>
      <c r="R7" s="1">
        <v>4</v>
      </c>
      <c r="S7" s="3">
        <f t="shared" si="7"/>
        <v>0.66666666666666663</v>
      </c>
      <c r="T7" s="7">
        <f t="shared" si="8"/>
        <v>1.75</v>
      </c>
      <c r="U7" s="5">
        <v>2</v>
      </c>
      <c r="V7" s="3">
        <f t="shared" si="9"/>
        <v>2.4242424242424242E-3</v>
      </c>
      <c r="W7" s="5">
        <v>3</v>
      </c>
      <c r="X7" s="3">
        <f t="shared" si="10"/>
        <v>4.178272980501393E-3</v>
      </c>
    </row>
    <row r="8" spans="1:24">
      <c r="A8" s="1">
        <v>20171018</v>
      </c>
      <c r="B8" s="1">
        <v>852</v>
      </c>
      <c r="C8" s="1">
        <v>707</v>
      </c>
      <c r="D8" s="5">
        <v>48</v>
      </c>
      <c r="E8" s="2">
        <f t="shared" si="0"/>
        <v>5.6338028169014086E-2</v>
      </c>
      <c r="F8" s="1">
        <v>10</v>
      </c>
      <c r="G8" s="3">
        <f t="shared" si="1"/>
        <v>1.4144271570014143E-2</v>
      </c>
      <c r="H8" s="1">
        <v>12</v>
      </c>
      <c r="I8" s="2">
        <f t="shared" si="2"/>
        <v>1.4084507042253521E-2</v>
      </c>
      <c r="J8" s="1">
        <v>6</v>
      </c>
      <c r="K8" s="3">
        <f t="shared" si="3"/>
        <v>8.4865629420084864E-3</v>
      </c>
      <c r="L8">
        <v>3</v>
      </c>
      <c r="M8" s="3">
        <f t="shared" si="4"/>
        <v>3.5211267605633804E-3</v>
      </c>
      <c r="N8">
        <v>1</v>
      </c>
      <c r="O8" s="3">
        <f t="shared" si="5"/>
        <v>1.4144271570014145E-3</v>
      </c>
      <c r="P8" s="1">
        <v>21</v>
      </c>
      <c r="Q8" s="3">
        <f t="shared" si="6"/>
        <v>2.1</v>
      </c>
      <c r="R8" s="1">
        <v>4</v>
      </c>
      <c r="S8" s="3">
        <f t="shared" si="7"/>
        <v>0.4</v>
      </c>
      <c r="T8" s="7">
        <f t="shared" si="8"/>
        <v>5.25</v>
      </c>
      <c r="U8" s="5">
        <v>2</v>
      </c>
      <c r="V8" s="3">
        <f t="shared" si="9"/>
        <v>2.3474178403755869E-3</v>
      </c>
      <c r="W8" s="5">
        <v>2</v>
      </c>
      <c r="X8" s="3">
        <f t="shared" si="10"/>
        <v>2.828854314002829E-3</v>
      </c>
    </row>
    <row r="9" spans="1:24">
      <c r="A9" s="1">
        <v>20171017</v>
      </c>
      <c r="B9" s="1">
        <v>542</v>
      </c>
      <c r="C9" s="1">
        <v>410</v>
      </c>
      <c r="D9" s="5">
        <v>22</v>
      </c>
      <c r="E9" s="2">
        <f t="shared" si="0"/>
        <v>4.0590405904059039E-2</v>
      </c>
      <c r="F9" s="1">
        <v>7</v>
      </c>
      <c r="G9" s="3">
        <f t="shared" si="1"/>
        <v>1.7073170731707318E-2</v>
      </c>
      <c r="H9" s="1">
        <v>13</v>
      </c>
      <c r="I9" s="2">
        <f t="shared" si="2"/>
        <v>2.3985239852398525E-2</v>
      </c>
      <c r="J9" s="1">
        <v>6</v>
      </c>
      <c r="K9" s="3">
        <f t="shared" si="3"/>
        <v>1.4634146341463415E-2</v>
      </c>
      <c r="L9">
        <v>0</v>
      </c>
      <c r="M9" s="3">
        <f t="shared" si="4"/>
        <v>0</v>
      </c>
      <c r="N9">
        <v>0</v>
      </c>
      <c r="O9" s="3">
        <f t="shared" si="5"/>
        <v>0</v>
      </c>
      <c r="P9" s="1">
        <v>9</v>
      </c>
      <c r="Q9" s="3">
        <f t="shared" si="6"/>
        <v>1.2857142857142858</v>
      </c>
      <c r="R9" s="1">
        <v>3</v>
      </c>
      <c r="S9" s="3">
        <f t="shared" si="7"/>
        <v>0.42857142857142855</v>
      </c>
      <c r="T9" s="7">
        <f t="shared" si="8"/>
        <v>3</v>
      </c>
      <c r="U9" s="5">
        <v>6</v>
      </c>
      <c r="V9" s="3">
        <f t="shared" si="9"/>
        <v>1.107011070110701E-2</v>
      </c>
      <c r="W9" s="5">
        <v>2</v>
      </c>
      <c r="X9" s="3">
        <f t="shared" si="10"/>
        <v>4.8780487804878049E-3</v>
      </c>
    </row>
    <row r="10" spans="1:24">
      <c r="A10" s="1">
        <v>20171016</v>
      </c>
      <c r="B10" s="1">
        <v>117</v>
      </c>
      <c r="C10" s="1">
        <v>98</v>
      </c>
      <c r="D10" s="5">
        <v>24</v>
      </c>
      <c r="E10" s="2">
        <f t="shared" si="0"/>
        <v>0.20512820512820512</v>
      </c>
      <c r="F10" s="1">
        <v>5</v>
      </c>
      <c r="G10" s="3">
        <f t="shared" si="1"/>
        <v>5.1020408163265307E-2</v>
      </c>
      <c r="H10" s="1">
        <v>3</v>
      </c>
      <c r="I10" s="2">
        <f t="shared" si="2"/>
        <v>2.564102564102564E-2</v>
      </c>
      <c r="J10" s="1">
        <v>2</v>
      </c>
      <c r="K10" s="3">
        <f t="shared" si="3"/>
        <v>2.0408163265306121E-2</v>
      </c>
      <c r="L10">
        <v>0</v>
      </c>
      <c r="M10" s="3">
        <f t="shared" si="4"/>
        <v>0</v>
      </c>
      <c r="N10">
        <v>0</v>
      </c>
      <c r="O10" s="3">
        <f t="shared" si="5"/>
        <v>0</v>
      </c>
      <c r="P10" s="1">
        <v>9</v>
      </c>
      <c r="Q10" s="3">
        <f t="shared" si="6"/>
        <v>1.8</v>
      </c>
      <c r="R10" s="1">
        <v>3</v>
      </c>
      <c r="S10" s="3">
        <f t="shared" si="7"/>
        <v>0.6</v>
      </c>
      <c r="T10" s="7">
        <f t="shared" si="8"/>
        <v>3</v>
      </c>
      <c r="U10" s="5">
        <v>3</v>
      </c>
      <c r="V10" s="3">
        <f t="shared" si="9"/>
        <v>2.564102564102564E-2</v>
      </c>
      <c r="W10" s="5">
        <v>5</v>
      </c>
      <c r="X10" s="3">
        <f t="shared" si="10"/>
        <v>5.1020408163265307E-2</v>
      </c>
    </row>
    <row r="11" spans="1:24">
      <c r="A11" t="s">
        <v>3</v>
      </c>
      <c r="B11" s="1">
        <f>SUM(B3:B10)</f>
        <v>4374</v>
      </c>
      <c r="C11" s="1">
        <f>SUM(C3:C10)</f>
        <v>3686</v>
      </c>
      <c r="D11" s="1">
        <f>SUM(D3:D10)</f>
        <v>182</v>
      </c>
      <c r="E11" s="2">
        <f t="shared" ref="E11" si="11">D11/B11</f>
        <v>4.1609510745313216E-2</v>
      </c>
      <c r="F11" s="1">
        <f>SUM(F3:F10)</f>
        <v>48</v>
      </c>
      <c r="G11" s="3">
        <f t="shared" ref="G11" si="12">F11/C11</f>
        <v>1.3022246337493217E-2</v>
      </c>
      <c r="H11" s="1">
        <f>SUM(H3:H10)</f>
        <v>82</v>
      </c>
      <c r="I11" s="2">
        <f t="shared" ref="I11" si="13">H11/B11</f>
        <v>1.8747142203932327E-2</v>
      </c>
      <c r="J11" s="1">
        <f>SUM(J3:J10)</f>
        <v>37</v>
      </c>
      <c r="K11" s="3">
        <f t="shared" ref="K11" si="14">J11/C11</f>
        <v>1.0037981551817688E-2</v>
      </c>
      <c r="L11" s="1">
        <f>SUM(L3:L10)</f>
        <v>4</v>
      </c>
      <c r="M11" s="3">
        <f t="shared" si="4"/>
        <v>9.1449474165523545E-4</v>
      </c>
      <c r="N11">
        <f>SUM(N3:N10)</f>
        <v>2</v>
      </c>
      <c r="O11" s="3">
        <f t="shared" ref="O11" si="15">N11/C11</f>
        <v>5.4259359739555074E-4</v>
      </c>
      <c r="P11" s="1">
        <f>SUM(P3:P10)</f>
        <v>64</v>
      </c>
      <c r="Q11" s="3">
        <f t="shared" si="6"/>
        <v>1.3333333333333333</v>
      </c>
      <c r="R11" s="6">
        <f>SUM(R3:R10)</f>
        <v>20</v>
      </c>
      <c r="S11" s="3">
        <f t="shared" si="7"/>
        <v>0.41666666666666669</v>
      </c>
      <c r="T11" s="7">
        <f t="shared" si="8"/>
        <v>3.2</v>
      </c>
      <c r="U11" s="1">
        <f>SUM(U3:U10)</f>
        <v>25</v>
      </c>
      <c r="V11" s="3">
        <f t="shared" si="9"/>
        <v>5.7155921353452214E-3</v>
      </c>
      <c r="W11" s="6">
        <f>SUM(W3:W10)</f>
        <v>22</v>
      </c>
      <c r="X11" s="3">
        <f t="shared" si="10"/>
        <v>5.9685295713510578E-3</v>
      </c>
    </row>
    <row r="12" spans="1:24">
      <c r="J12" s="1"/>
      <c r="K12" s="1"/>
      <c r="L12" s="1"/>
      <c r="P12" s="1"/>
    </row>
    <row r="13" spans="1:24">
      <c r="J13" s="1"/>
      <c r="K13" s="1"/>
      <c r="L13" s="1"/>
      <c r="P13" s="1"/>
    </row>
    <row r="14" spans="1:24">
      <c r="J14" s="1"/>
      <c r="K14" s="1"/>
      <c r="L14" s="1"/>
      <c r="P14" s="1"/>
    </row>
    <row r="15" spans="1:24">
      <c r="J15" s="1"/>
      <c r="K15" s="1"/>
      <c r="L15" s="1"/>
      <c r="P15" s="1"/>
    </row>
    <row r="16" spans="1:24">
      <c r="J16" s="1"/>
      <c r="K16" s="1"/>
      <c r="L16" s="1"/>
      <c r="P16" s="1"/>
    </row>
    <row r="17" spans="8:20">
      <c r="J17" s="1"/>
      <c r="K17" s="1"/>
      <c r="L17" s="1"/>
      <c r="P17" s="1"/>
    </row>
    <row r="18" spans="8:20">
      <c r="J18" s="1"/>
      <c r="K18" s="1"/>
      <c r="L18" s="1"/>
      <c r="P18" s="1"/>
    </row>
    <row r="19" spans="8:20">
      <c r="J19" s="1"/>
      <c r="K19" s="1"/>
      <c r="L19" s="1"/>
      <c r="P19" s="1"/>
    </row>
    <row r="20" spans="8:20">
      <c r="J20" s="1"/>
      <c r="K20" s="1"/>
      <c r="L20" s="1"/>
      <c r="P20" s="1"/>
    </row>
    <row r="21" spans="8:20">
      <c r="J21" s="1"/>
      <c r="K21" s="1"/>
      <c r="L21" s="1"/>
      <c r="P21" s="1"/>
    </row>
    <row r="22" spans="8:20">
      <c r="J22" s="1"/>
      <c r="K22" s="1"/>
      <c r="L22" s="1"/>
      <c r="P22" s="1"/>
    </row>
    <row r="23" spans="8:20">
      <c r="H23" s="1"/>
      <c r="I23" s="1"/>
      <c r="J23" s="1"/>
      <c r="N23" s="1"/>
      <c r="O23" s="1"/>
      <c r="P23" s="1"/>
    </row>
    <row r="24" spans="8:20">
      <c r="H24" s="1"/>
      <c r="I24" s="1"/>
      <c r="J24" s="1"/>
      <c r="N24" s="1"/>
      <c r="O24" s="1"/>
      <c r="P24" s="1"/>
    </row>
    <row r="25" spans="8:20">
      <c r="H25" s="1"/>
      <c r="I25" s="1"/>
      <c r="J25" s="1"/>
      <c r="N25" s="1"/>
      <c r="O25" s="1"/>
      <c r="P25" s="1"/>
      <c r="S25" s="1"/>
      <c r="T25" s="1"/>
    </row>
    <row r="26" spans="8:20">
      <c r="H26" s="1"/>
      <c r="I26" s="1"/>
      <c r="J26" s="1"/>
      <c r="K26" s="1"/>
      <c r="L26" s="1"/>
      <c r="M26" s="1"/>
      <c r="N26" s="1"/>
      <c r="O26" s="1"/>
      <c r="P26" s="1"/>
      <c r="Q26" s="1"/>
      <c r="S26" s="1"/>
      <c r="T26" s="1"/>
    </row>
    <row r="27" spans="8:20">
      <c r="H27" s="1"/>
      <c r="I27" s="1"/>
      <c r="J27" s="1"/>
      <c r="K27" s="1"/>
      <c r="L27" s="1"/>
      <c r="M27" s="1"/>
      <c r="N27" s="1"/>
      <c r="O27" s="1"/>
      <c r="P27" s="1"/>
      <c r="Q27" s="1"/>
      <c r="S27" s="1"/>
      <c r="T27" s="1"/>
    </row>
    <row r="28" spans="8:20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8:20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8:20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8:20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8:20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8:20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8:20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8:20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8:20"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8:20">
      <c r="I37" s="1"/>
      <c r="J37" s="1"/>
      <c r="K37" s="1"/>
      <c r="L37" s="1"/>
      <c r="M37" s="1"/>
      <c r="N37" s="1"/>
      <c r="P37" s="1"/>
      <c r="Q37" s="1"/>
      <c r="R37" s="1"/>
    </row>
    <row r="38" spans="8:20">
      <c r="I38" s="1"/>
      <c r="J38" s="1"/>
      <c r="K38" s="1"/>
      <c r="L38" s="1"/>
      <c r="M38" s="1"/>
      <c r="N38" s="1"/>
      <c r="P38" s="1"/>
      <c r="Q38" s="1"/>
      <c r="R38" s="1"/>
    </row>
    <row r="39" spans="8:20">
      <c r="L39" s="1"/>
      <c r="M39" s="1"/>
      <c r="N39" s="1"/>
      <c r="P39" s="1"/>
      <c r="Q39" s="1"/>
      <c r="R39" s="1"/>
    </row>
    <row r="40" spans="8:20">
      <c r="L40" s="1"/>
      <c r="M40" s="1"/>
      <c r="N40" s="1"/>
      <c r="P40" s="1"/>
      <c r="Q40" s="1"/>
      <c r="R40" s="1"/>
    </row>
    <row r="41" spans="8:20">
      <c r="L41" s="1"/>
      <c r="M41" s="1"/>
      <c r="N41" s="1"/>
      <c r="P41" s="1"/>
      <c r="Q41" s="1"/>
      <c r="R41" s="1"/>
    </row>
  </sheetData>
  <sortState ref="A3:Q10">
    <sortCondition descending="1" ref="A3"/>
  </sortState>
  <mergeCells count="10">
    <mergeCell ref="P1:Q1"/>
    <mergeCell ref="R1:S1"/>
    <mergeCell ref="U1:V1"/>
    <mergeCell ref="W1:X1"/>
    <mergeCell ref="D1:E1"/>
    <mergeCell ref="F1:G1"/>
    <mergeCell ref="H1:I1"/>
    <mergeCell ref="J1:K1"/>
    <mergeCell ref="L1:M1"/>
    <mergeCell ref="N1:O1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L5" sqref="L5"/>
    </sheetView>
  </sheetViews>
  <sheetFormatPr baseColWidth="10" defaultColWidth="8.83203125" defaultRowHeight="14"/>
  <cols>
    <col min="1" max="11" width="17" style="67" customWidth="1"/>
    <col min="12" max="13" width="17" style="95" customWidth="1"/>
    <col min="14" max="17" width="17" style="67" customWidth="1"/>
    <col min="18" max="18" width="17" style="96" customWidth="1"/>
    <col min="19" max="41" width="17" style="67" customWidth="1"/>
    <col min="42" max="16384" width="8.83203125" style="67"/>
  </cols>
  <sheetData>
    <row r="1" spans="1:45" ht="86" customHeight="1">
      <c r="J1" s="135" t="s">
        <v>97</v>
      </c>
      <c r="K1" s="136"/>
      <c r="L1" s="136"/>
      <c r="M1" s="136"/>
      <c r="N1" s="136"/>
      <c r="O1" s="136"/>
      <c r="P1" s="136"/>
      <c r="Q1" s="136"/>
      <c r="R1" s="97"/>
    </row>
    <row r="2" spans="1:45">
      <c r="H2" s="137" t="s">
        <v>74</v>
      </c>
      <c r="I2" s="138"/>
      <c r="J2" s="141" t="s">
        <v>75</v>
      </c>
      <c r="K2" s="142"/>
      <c r="L2" s="145" t="s">
        <v>76</v>
      </c>
      <c r="M2" s="146"/>
      <c r="N2" s="131" t="s">
        <v>98</v>
      </c>
      <c r="O2" s="132"/>
      <c r="P2" s="132"/>
      <c r="Q2" s="133"/>
      <c r="R2" s="131" t="s">
        <v>80</v>
      </c>
      <c r="S2" s="132"/>
      <c r="T2" s="132"/>
      <c r="U2" s="133"/>
      <c r="V2" s="131" t="s">
        <v>99</v>
      </c>
      <c r="W2" s="132"/>
      <c r="X2" s="132"/>
      <c r="Y2" s="133"/>
      <c r="Z2" s="131" t="s">
        <v>100</v>
      </c>
      <c r="AA2" s="132"/>
      <c r="AB2" s="132"/>
      <c r="AC2" s="133"/>
      <c r="AD2" s="131" t="s">
        <v>101</v>
      </c>
      <c r="AE2" s="132"/>
      <c r="AF2" s="132"/>
      <c r="AG2" s="133"/>
      <c r="AH2" s="131" t="s">
        <v>102</v>
      </c>
      <c r="AI2" s="132"/>
      <c r="AJ2" s="132"/>
      <c r="AK2" s="133"/>
      <c r="AL2" s="131" t="s">
        <v>103</v>
      </c>
      <c r="AM2" s="132"/>
      <c r="AN2" s="132"/>
      <c r="AO2" s="133"/>
      <c r="AP2" s="131" t="s">
        <v>104</v>
      </c>
      <c r="AQ2" s="132"/>
      <c r="AR2" s="132"/>
      <c r="AS2" s="133"/>
    </row>
    <row r="3" spans="1:45">
      <c r="B3" s="149" t="s">
        <v>45</v>
      </c>
      <c r="C3" s="149"/>
      <c r="D3" s="136" t="s">
        <v>69</v>
      </c>
      <c r="E3" s="136"/>
      <c r="F3" s="136" t="s">
        <v>77</v>
      </c>
      <c r="G3" s="136"/>
      <c r="H3" s="139"/>
      <c r="I3" s="140"/>
      <c r="J3" s="143"/>
      <c r="K3" s="144"/>
      <c r="L3" s="147"/>
      <c r="M3" s="148"/>
      <c r="N3" s="134" t="s">
        <v>69</v>
      </c>
      <c r="O3" s="134"/>
      <c r="P3" s="134" t="s">
        <v>68</v>
      </c>
      <c r="Q3" s="134"/>
      <c r="R3" s="134" t="s">
        <v>69</v>
      </c>
      <c r="S3" s="134"/>
      <c r="T3" s="134" t="s">
        <v>68</v>
      </c>
      <c r="U3" s="134"/>
      <c r="V3" s="134" t="s">
        <v>69</v>
      </c>
      <c r="W3" s="134"/>
      <c r="X3" s="134" t="s">
        <v>68</v>
      </c>
      <c r="Y3" s="134"/>
      <c r="Z3" s="134" t="s">
        <v>69</v>
      </c>
      <c r="AA3" s="134"/>
      <c r="AB3" s="134" t="s">
        <v>68</v>
      </c>
      <c r="AC3" s="134"/>
      <c r="AD3" s="134" t="s">
        <v>69</v>
      </c>
      <c r="AE3" s="134"/>
      <c r="AF3" s="134" t="s">
        <v>68</v>
      </c>
      <c r="AG3" s="134"/>
      <c r="AH3" s="134" t="s">
        <v>69</v>
      </c>
      <c r="AI3" s="134"/>
      <c r="AJ3" s="134" t="s">
        <v>68</v>
      </c>
      <c r="AK3" s="134"/>
      <c r="AL3" s="134" t="s">
        <v>69</v>
      </c>
      <c r="AM3" s="134"/>
      <c r="AN3" s="134" t="s">
        <v>68</v>
      </c>
      <c r="AO3" s="134"/>
      <c r="AP3" s="134" t="s">
        <v>69</v>
      </c>
      <c r="AQ3" s="134"/>
      <c r="AR3" s="134" t="s">
        <v>68</v>
      </c>
      <c r="AS3" s="134"/>
    </row>
    <row r="4" spans="1:45" ht="16">
      <c r="A4" s="68" t="s">
        <v>0</v>
      </c>
      <c r="B4" s="69" t="s">
        <v>28</v>
      </c>
      <c r="C4" s="69" t="s">
        <v>27</v>
      </c>
      <c r="D4" s="68" t="s">
        <v>43</v>
      </c>
      <c r="E4" s="68" t="s">
        <v>44</v>
      </c>
      <c r="F4" s="68" t="s">
        <v>43</v>
      </c>
      <c r="G4" s="68" t="s">
        <v>44</v>
      </c>
      <c r="H4" s="70" t="s">
        <v>28</v>
      </c>
      <c r="I4" s="70" t="s">
        <v>27</v>
      </c>
      <c r="J4" s="71" t="s">
        <v>28</v>
      </c>
      <c r="K4" s="72" t="s">
        <v>27</v>
      </c>
      <c r="L4" s="69" t="s">
        <v>28</v>
      </c>
      <c r="M4" s="69" t="s">
        <v>27</v>
      </c>
      <c r="N4" s="68" t="s">
        <v>81</v>
      </c>
      <c r="O4" s="68" t="s">
        <v>82</v>
      </c>
      <c r="P4" s="68" t="s">
        <v>81</v>
      </c>
      <c r="Q4" s="68" t="s">
        <v>82</v>
      </c>
      <c r="R4" s="73" t="s">
        <v>83</v>
      </c>
      <c r="S4" s="68" t="s">
        <v>84</v>
      </c>
      <c r="T4" s="74" t="s">
        <v>83</v>
      </c>
      <c r="U4" s="74" t="s">
        <v>84</v>
      </c>
      <c r="V4" s="68" t="s">
        <v>85</v>
      </c>
      <c r="W4" s="68" t="s">
        <v>86</v>
      </c>
      <c r="X4" s="68" t="s">
        <v>85</v>
      </c>
      <c r="Y4" s="68" t="s">
        <v>86</v>
      </c>
      <c r="Z4" s="68" t="s">
        <v>87</v>
      </c>
      <c r="AA4" s="68" t="s">
        <v>88</v>
      </c>
      <c r="AB4" s="68" t="s">
        <v>87</v>
      </c>
      <c r="AC4" s="68" t="s">
        <v>88</v>
      </c>
      <c r="AD4" s="68" t="s">
        <v>89</v>
      </c>
      <c r="AE4" s="68" t="s">
        <v>90</v>
      </c>
      <c r="AF4" s="68" t="s">
        <v>89</v>
      </c>
      <c r="AG4" s="68" t="s">
        <v>90</v>
      </c>
      <c r="AH4" s="68" t="s">
        <v>91</v>
      </c>
      <c r="AI4" s="68" t="s">
        <v>92</v>
      </c>
      <c r="AJ4" s="68" t="s">
        <v>91</v>
      </c>
      <c r="AK4" s="73" t="s">
        <v>92</v>
      </c>
      <c r="AL4" s="68" t="s">
        <v>93</v>
      </c>
      <c r="AM4" s="68" t="s">
        <v>94</v>
      </c>
      <c r="AN4" s="68" t="s">
        <v>93</v>
      </c>
      <c r="AO4" s="68" t="s">
        <v>94</v>
      </c>
      <c r="AP4" s="68" t="s">
        <v>95</v>
      </c>
      <c r="AQ4" s="68" t="s">
        <v>96</v>
      </c>
      <c r="AR4" s="68" t="s">
        <v>95</v>
      </c>
      <c r="AS4" s="68" t="s">
        <v>96</v>
      </c>
    </row>
    <row r="5" spans="1:45" s="78" customFormat="1" ht="16">
      <c r="A5" s="75" t="s">
        <v>78</v>
      </c>
      <c r="B5" s="75"/>
      <c r="C5" s="75"/>
      <c r="D5" s="75"/>
      <c r="E5" s="75"/>
      <c r="F5" s="75"/>
      <c r="G5" s="75"/>
      <c r="H5" s="76">
        <f>SUBTOTAL(101,H6:H48)</f>
        <v>79.325581395348834</v>
      </c>
      <c r="I5" s="76">
        <f>SUBTOTAL(101,I6:I48)</f>
        <v>41.325581395348834</v>
      </c>
      <c r="J5" s="77" t="e">
        <f t="shared" ref="J5:AS5" si="0">SUBTOTAL(101,J6:J48)</f>
        <v>#DIV/0!</v>
      </c>
      <c r="K5" s="77" t="e">
        <f t="shared" si="0"/>
        <v>#DIV/0!</v>
      </c>
      <c r="L5" s="76">
        <f t="shared" si="0"/>
        <v>34.558139534883722</v>
      </c>
      <c r="M5" s="76">
        <f t="shared" si="0"/>
        <v>23.558139534883722</v>
      </c>
      <c r="N5" s="76">
        <f t="shared" si="0"/>
        <v>21.30952380952381</v>
      </c>
      <c r="O5" s="76">
        <f t="shared" si="0"/>
        <v>17.095238095238095</v>
      </c>
      <c r="P5" s="76">
        <f t="shared" si="0"/>
        <v>59.904761904761905</v>
      </c>
      <c r="Q5" s="76">
        <f t="shared" si="0"/>
        <v>25.214285714285715</v>
      </c>
      <c r="R5" s="76">
        <f t="shared" si="0"/>
        <v>0.30952380952380953</v>
      </c>
      <c r="S5" s="76">
        <f t="shared" si="0"/>
        <v>0.2857142857142857</v>
      </c>
      <c r="T5" s="76">
        <f t="shared" si="0"/>
        <v>0.40476190476190477</v>
      </c>
      <c r="U5" s="76">
        <f t="shared" si="0"/>
        <v>0.33333333333333331</v>
      </c>
      <c r="V5" s="76">
        <f t="shared" si="0"/>
        <v>15.976190476190476</v>
      </c>
      <c r="W5" s="76">
        <f t="shared" si="0"/>
        <v>11.047619047619047</v>
      </c>
      <c r="X5" s="76">
        <f t="shared" si="0"/>
        <v>14.666666666666666</v>
      </c>
      <c r="Y5" s="76">
        <f t="shared" si="0"/>
        <v>9.7619047619047628</v>
      </c>
      <c r="Z5" s="76">
        <f t="shared" si="0"/>
        <v>0.80952380952380953</v>
      </c>
      <c r="AA5" s="76">
        <f t="shared" si="0"/>
        <v>0.61904761904761907</v>
      </c>
      <c r="AB5" s="76">
        <f t="shared" si="0"/>
        <v>1.5238095238095237</v>
      </c>
      <c r="AC5" s="76">
        <f t="shared" si="0"/>
        <v>1.0238095238095237</v>
      </c>
      <c r="AD5" s="76">
        <f t="shared" si="0"/>
        <v>0.11904761904761904</v>
      </c>
      <c r="AE5" s="76">
        <f t="shared" si="0"/>
        <v>0.11904761904761904</v>
      </c>
      <c r="AF5" s="76">
        <f t="shared" si="0"/>
        <v>0.35714285714285715</v>
      </c>
      <c r="AG5" s="76">
        <f t="shared" si="0"/>
        <v>0.2857142857142857</v>
      </c>
      <c r="AH5" s="76">
        <f t="shared" si="0"/>
        <v>0.35714285714285715</v>
      </c>
      <c r="AI5" s="76">
        <f t="shared" si="0"/>
        <v>0.26190476190476192</v>
      </c>
      <c r="AJ5" s="76">
        <f t="shared" si="0"/>
        <v>0.40476190476190477</v>
      </c>
      <c r="AK5" s="76">
        <f t="shared" si="0"/>
        <v>0.35714285714285715</v>
      </c>
      <c r="AL5" s="76">
        <f t="shared" si="0"/>
        <v>4.7619047619047616E-2</v>
      </c>
      <c r="AM5" s="76">
        <f t="shared" si="0"/>
        <v>4.7619047619047616E-2</v>
      </c>
      <c r="AN5" s="76">
        <f t="shared" si="0"/>
        <v>0.23809523809523808</v>
      </c>
      <c r="AO5" s="76">
        <f t="shared" si="0"/>
        <v>0.11904761904761904</v>
      </c>
      <c r="AP5" s="76">
        <f t="shared" si="0"/>
        <v>0</v>
      </c>
      <c r="AQ5" s="76">
        <f t="shared" si="0"/>
        <v>0</v>
      </c>
      <c r="AR5" s="76">
        <f t="shared" si="0"/>
        <v>0.16666666666666666</v>
      </c>
      <c r="AS5" s="76">
        <f t="shared" si="0"/>
        <v>0.14285714285714285</v>
      </c>
    </row>
    <row r="6" spans="1:45" ht="15">
      <c r="A6" s="79">
        <v>20171022</v>
      </c>
      <c r="B6" s="80">
        <f>D6+F6</f>
        <v>146</v>
      </c>
      <c r="C6" s="80">
        <f>E6+G6</f>
        <v>47</v>
      </c>
      <c r="D6" s="81">
        <v>51</v>
      </c>
      <c r="E6" s="81">
        <v>14</v>
      </c>
      <c r="F6" s="81">
        <v>95</v>
      </c>
      <c r="G6" s="81">
        <v>33</v>
      </c>
      <c r="H6" s="82">
        <f>SUM(N6,P6)</f>
        <v>97</v>
      </c>
      <c r="I6" s="82">
        <f>SUM(O6,Q6)</f>
        <v>47</v>
      </c>
      <c r="J6" s="83">
        <f t="shared" ref="J6:K48" si="1">L6/H6</f>
        <v>0.23711340206185566</v>
      </c>
      <c r="K6" s="83">
        <f t="shared" si="1"/>
        <v>0.2978723404255319</v>
      </c>
      <c r="L6" s="80">
        <f>SUM(R6,T6,V6,X6,Z6,AB6,AD6,AF6,AH6,AJ6,AL6,AN6,AP6,AR6)</f>
        <v>23</v>
      </c>
      <c r="M6" s="80">
        <f>SUM(U6,W6,Y6,AA6,AC6,AE6,AG6,AI6,AK6,AM6,AO6,AQ6,AS6)</f>
        <v>14</v>
      </c>
      <c r="N6" s="81">
        <v>16</v>
      </c>
      <c r="O6" s="81">
        <v>14</v>
      </c>
      <c r="P6" s="81">
        <v>81</v>
      </c>
      <c r="Q6" s="81">
        <v>33</v>
      </c>
      <c r="R6" s="84">
        <v>3</v>
      </c>
      <c r="S6" s="81">
        <v>2</v>
      </c>
      <c r="T6" s="85">
        <v>0</v>
      </c>
      <c r="U6" s="85">
        <v>0</v>
      </c>
      <c r="V6" s="81">
        <v>6</v>
      </c>
      <c r="W6" s="81">
        <v>4</v>
      </c>
      <c r="X6" s="81">
        <v>13</v>
      </c>
      <c r="Y6" s="81">
        <v>9</v>
      </c>
      <c r="Z6" s="81">
        <v>0</v>
      </c>
      <c r="AA6" s="81">
        <v>0</v>
      </c>
      <c r="AB6" s="81">
        <v>0</v>
      </c>
      <c r="AC6" s="81">
        <v>0</v>
      </c>
      <c r="AD6" s="81">
        <v>0</v>
      </c>
      <c r="AE6" s="81">
        <v>0</v>
      </c>
      <c r="AF6" s="81">
        <v>0</v>
      </c>
      <c r="AG6" s="81">
        <v>0</v>
      </c>
      <c r="AH6" s="81">
        <v>0</v>
      </c>
      <c r="AI6" s="81">
        <v>0</v>
      </c>
      <c r="AJ6" s="86">
        <v>1</v>
      </c>
      <c r="AK6" s="87">
        <v>1</v>
      </c>
      <c r="AL6" s="81">
        <v>0</v>
      </c>
      <c r="AM6" s="81">
        <v>0</v>
      </c>
      <c r="AN6" s="81">
        <v>0</v>
      </c>
      <c r="AO6" s="81">
        <v>0</v>
      </c>
      <c r="AP6" s="88">
        <v>0</v>
      </c>
      <c r="AQ6" s="88">
        <v>0</v>
      </c>
      <c r="AR6" s="81">
        <v>0</v>
      </c>
      <c r="AS6" s="81">
        <v>0</v>
      </c>
    </row>
    <row r="7" spans="1:45" ht="15">
      <c r="A7" s="79">
        <v>20171023</v>
      </c>
      <c r="B7" s="80">
        <f t="shared" ref="B7:C48" si="2">D7+F7</f>
        <v>179</v>
      </c>
      <c r="C7" s="80">
        <f t="shared" si="2"/>
        <v>59</v>
      </c>
      <c r="D7" s="81">
        <v>93</v>
      </c>
      <c r="E7" s="81">
        <v>25</v>
      </c>
      <c r="F7" s="81">
        <v>86</v>
      </c>
      <c r="G7" s="81">
        <v>34</v>
      </c>
      <c r="H7" s="82">
        <f t="shared" ref="H7:I48" si="3">SUM(N7,P7)</f>
        <v>109</v>
      </c>
      <c r="I7" s="82">
        <f t="shared" si="3"/>
        <v>59</v>
      </c>
      <c r="J7" s="83">
        <f t="shared" si="1"/>
        <v>0.29357798165137616</v>
      </c>
      <c r="K7" s="83">
        <f t="shared" si="1"/>
        <v>0.4576271186440678</v>
      </c>
      <c r="L7" s="80">
        <f t="shared" ref="L7:L48" si="4">SUM(R7,T7,V7,X7,Z7,AB7,AD7,AF7,AH7,AJ7,AL7,AN7,AP7,AR7)</f>
        <v>32</v>
      </c>
      <c r="M7" s="80">
        <f t="shared" ref="M7:M48" si="5">SUM(U7,W7,Y7,AA7,AC7,AE7,AG7,AI7,AK7,AM7,AO7,AQ7,AS7)</f>
        <v>27</v>
      </c>
      <c r="N7" s="89">
        <v>33</v>
      </c>
      <c r="O7" s="81">
        <v>25</v>
      </c>
      <c r="P7" s="81">
        <v>76</v>
      </c>
      <c r="Q7" s="81">
        <v>34</v>
      </c>
      <c r="R7" s="84">
        <v>0</v>
      </c>
      <c r="S7" s="81">
        <v>0</v>
      </c>
      <c r="T7" s="85">
        <v>0</v>
      </c>
      <c r="U7" s="85">
        <v>0</v>
      </c>
      <c r="V7" s="81">
        <v>17</v>
      </c>
      <c r="W7" s="81">
        <v>14</v>
      </c>
      <c r="X7" s="81">
        <v>9</v>
      </c>
      <c r="Y7" s="81">
        <v>7</v>
      </c>
      <c r="Z7" s="81">
        <v>4</v>
      </c>
      <c r="AA7" s="81">
        <v>4</v>
      </c>
      <c r="AB7" s="81">
        <v>1</v>
      </c>
      <c r="AC7" s="81">
        <v>1</v>
      </c>
      <c r="AD7" s="81">
        <v>1</v>
      </c>
      <c r="AE7" s="81">
        <v>1</v>
      </c>
      <c r="AF7" s="81">
        <v>0</v>
      </c>
      <c r="AG7" s="81">
        <v>0</v>
      </c>
      <c r="AH7" s="81">
        <v>0</v>
      </c>
      <c r="AI7" s="81">
        <v>0</v>
      </c>
      <c r="AJ7" s="86">
        <v>0</v>
      </c>
      <c r="AK7" s="87">
        <v>0</v>
      </c>
      <c r="AL7" s="81">
        <v>0</v>
      </c>
      <c r="AM7" s="81">
        <v>0</v>
      </c>
      <c r="AN7" s="81">
        <v>0</v>
      </c>
      <c r="AO7" s="81">
        <v>0</v>
      </c>
      <c r="AP7" s="88">
        <v>0</v>
      </c>
      <c r="AQ7" s="88">
        <v>0</v>
      </c>
      <c r="AR7" s="81">
        <v>0</v>
      </c>
      <c r="AS7" s="81">
        <v>0</v>
      </c>
    </row>
    <row r="8" spans="1:45" ht="15">
      <c r="A8" s="79">
        <v>20171024</v>
      </c>
      <c r="B8" s="80">
        <f t="shared" si="2"/>
        <v>257</v>
      </c>
      <c r="C8" s="80">
        <f t="shared" si="2"/>
        <v>65</v>
      </c>
      <c r="D8" s="81">
        <v>141</v>
      </c>
      <c r="E8" s="81">
        <v>30</v>
      </c>
      <c r="F8" s="81">
        <v>116</v>
      </c>
      <c r="G8" s="81">
        <v>35</v>
      </c>
      <c r="H8" s="82">
        <f t="shared" si="3"/>
        <v>135</v>
      </c>
      <c r="I8" s="82">
        <f t="shared" si="3"/>
        <v>65</v>
      </c>
      <c r="J8" s="83">
        <f t="shared" si="1"/>
        <v>0.4</v>
      </c>
      <c r="K8" s="83">
        <f t="shared" si="1"/>
        <v>0.53846153846153844</v>
      </c>
      <c r="L8" s="80">
        <f t="shared" si="4"/>
        <v>54</v>
      </c>
      <c r="M8" s="80">
        <f t="shared" si="5"/>
        <v>35</v>
      </c>
      <c r="N8" s="81">
        <v>39</v>
      </c>
      <c r="O8" s="81">
        <v>30</v>
      </c>
      <c r="P8" s="81">
        <v>96</v>
      </c>
      <c r="Q8" s="81">
        <v>35</v>
      </c>
      <c r="R8" s="84">
        <v>0</v>
      </c>
      <c r="S8" s="81">
        <v>0</v>
      </c>
      <c r="T8" s="85">
        <v>0</v>
      </c>
      <c r="U8" s="85">
        <v>0</v>
      </c>
      <c r="V8" s="81">
        <v>27</v>
      </c>
      <c r="W8" s="81">
        <v>19</v>
      </c>
      <c r="X8" s="81">
        <v>19</v>
      </c>
      <c r="Y8" s="81">
        <v>13</v>
      </c>
      <c r="Z8" s="81">
        <v>3</v>
      </c>
      <c r="AA8" s="81">
        <v>1</v>
      </c>
      <c r="AB8" s="81">
        <v>1</v>
      </c>
      <c r="AC8" s="81">
        <v>1</v>
      </c>
      <c r="AD8" s="81">
        <v>0</v>
      </c>
      <c r="AE8" s="81">
        <v>0</v>
      </c>
      <c r="AF8" s="81">
        <v>0</v>
      </c>
      <c r="AG8" s="81">
        <v>0</v>
      </c>
      <c r="AH8" s="81">
        <v>4</v>
      </c>
      <c r="AI8" s="81">
        <v>1</v>
      </c>
      <c r="AJ8" s="86">
        <v>0</v>
      </c>
      <c r="AK8" s="87">
        <v>0</v>
      </c>
      <c r="AL8" s="81">
        <v>0</v>
      </c>
      <c r="AM8" s="81">
        <v>0</v>
      </c>
      <c r="AN8" s="81">
        <v>0</v>
      </c>
      <c r="AO8" s="81">
        <v>0</v>
      </c>
      <c r="AP8" s="88">
        <v>0</v>
      </c>
      <c r="AQ8" s="88">
        <v>0</v>
      </c>
      <c r="AR8" s="81">
        <v>0</v>
      </c>
      <c r="AS8" s="81">
        <v>0</v>
      </c>
    </row>
    <row r="9" spans="1:45" ht="15">
      <c r="A9" s="79">
        <v>20171025</v>
      </c>
      <c r="B9" s="80">
        <f t="shared" si="2"/>
        <v>323</v>
      </c>
      <c r="C9" s="80">
        <f t="shared" si="2"/>
        <v>80</v>
      </c>
      <c r="D9" s="81">
        <v>161</v>
      </c>
      <c r="E9" s="81">
        <v>33</v>
      </c>
      <c r="F9" s="81">
        <v>162</v>
      </c>
      <c r="G9" s="81">
        <v>47</v>
      </c>
      <c r="H9" s="82">
        <f t="shared" si="3"/>
        <v>171</v>
      </c>
      <c r="I9" s="82">
        <f t="shared" si="3"/>
        <v>80</v>
      </c>
      <c r="J9" s="83">
        <f t="shared" si="1"/>
        <v>0.45029239766081869</v>
      </c>
      <c r="K9" s="83">
        <f t="shared" si="1"/>
        <v>0.57499999999999996</v>
      </c>
      <c r="L9" s="80">
        <f t="shared" si="4"/>
        <v>77</v>
      </c>
      <c r="M9" s="80">
        <f t="shared" si="5"/>
        <v>46</v>
      </c>
      <c r="N9" s="81">
        <v>42</v>
      </c>
      <c r="O9" s="81">
        <v>33</v>
      </c>
      <c r="P9" s="81">
        <v>129</v>
      </c>
      <c r="Q9" s="81">
        <v>47</v>
      </c>
      <c r="R9" s="84">
        <v>0</v>
      </c>
      <c r="S9" s="81">
        <v>0</v>
      </c>
      <c r="T9" s="85">
        <v>0</v>
      </c>
      <c r="U9" s="85">
        <v>0</v>
      </c>
      <c r="V9" s="81">
        <v>41</v>
      </c>
      <c r="W9" s="81">
        <v>22</v>
      </c>
      <c r="X9" s="81">
        <v>28</v>
      </c>
      <c r="Y9" s="81">
        <v>18</v>
      </c>
      <c r="Z9" s="81">
        <v>3</v>
      </c>
      <c r="AA9" s="81">
        <v>3</v>
      </c>
      <c r="AB9" s="81">
        <v>2</v>
      </c>
      <c r="AC9" s="81">
        <v>2</v>
      </c>
      <c r="AD9" s="81">
        <v>0</v>
      </c>
      <c r="AE9" s="81">
        <v>0</v>
      </c>
      <c r="AF9" s="81">
        <v>3</v>
      </c>
      <c r="AG9" s="81">
        <v>1</v>
      </c>
      <c r="AH9" s="81">
        <v>0</v>
      </c>
      <c r="AI9" s="81">
        <v>0</v>
      </c>
      <c r="AJ9" s="86">
        <v>0</v>
      </c>
      <c r="AK9" s="87">
        <v>0</v>
      </c>
      <c r="AL9" s="81">
        <v>0</v>
      </c>
      <c r="AM9" s="81">
        <v>0</v>
      </c>
      <c r="AN9" s="81">
        <v>0</v>
      </c>
      <c r="AO9" s="81">
        <v>0</v>
      </c>
      <c r="AP9" s="88">
        <v>0</v>
      </c>
      <c r="AQ9" s="88">
        <v>0</v>
      </c>
      <c r="AR9" s="81">
        <v>0</v>
      </c>
      <c r="AS9" s="81">
        <v>0</v>
      </c>
    </row>
    <row r="10" spans="1:45" ht="15">
      <c r="A10" s="79">
        <v>20171026</v>
      </c>
      <c r="B10" s="80">
        <f t="shared" si="2"/>
        <v>221</v>
      </c>
      <c r="C10" s="80">
        <f t="shared" si="2"/>
        <v>67</v>
      </c>
      <c r="D10" s="81">
        <v>109</v>
      </c>
      <c r="E10" s="81">
        <v>30</v>
      </c>
      <c r="F10" s="81">
        <v>112</v>
      </c>
      <c r="G10" s="81">
        <v>37</v>
      </c>
      <c r="H10" s="82">
        <f t="shared" si="3"/>
        <v>125</v>
      </c>
      <c r="I10" s="82">
        <f t="shared" si="3"/>
        <v>67</v>
      </c>
      <c r="J10" s="83">
        <f t="shared" si="1"/>
        <v>0.376</v>
      </c>
      <c r="K10" s="83">
        <f t="shared" si="1"/>
        <v>0.4925373134328358</v>
      </c>
      <c r="L10" s="80">
        <f t="shared" si="4"/>
        <v>47</v>
      </c>
      <c r="M10" s="80">
        <f t="shared" si="5"/>
        <v>33</v>
      </c>
      <c r="N10" s="81">
        <v>36</v>
      </c>
      <c r="O10" s="81">
        <v>30</v>
      </c>
      <c r="P10" s="81">
        <v>89</v>
      </c>
      <c r="Q10" s="81">
        <v>37</v>
      </c>
      <c r="R10" s="84">
        <v>0</v>
      </c>
      <c r="S10" s="81">
        <v>0</v>
      </c>
      <c r="T10" s="85">
        <v>1</v>
      </c>
      <c r="U10" s="85">
        <v>1</v>
      </c>
      <c r="V10" s="81">
        <v>21</v>
      </c>
      <c r="W10" s="81">
        <v>16</v>
      </c>
      <c r="X10" s="81">
        <v>21</v>
      </c>
      <c r="Y10" s="81">
        <v>12</v>
      </c>
      <c r="Z10" s="81">
        <v>1</v>
      </c>
      <c r="AA10" s="81">
        <v>1</v>
      </c>
      <c r="AB10" s="81">
        <v>1</v>
      </c>
      <c r="AC10" s="81">
        <v>1</v>
      </c>
      <c r="AD10" s="81">
        <v>1</v>
      </c>
      <c r="AE10" s="81">
        <v>1</v>
      </c>
      <c r="AF10" s="81">
        <v>0</v>
      </c>
      <c r="AG10" s="81">
        <v>0</v>
      </c>
      <c r="AH10" s="81">
        <v>1</v>
      </c>
      <c r="AI10" s="81">
        <v>1</v>
      </c>
      <c r="AJ10" s="86">
        <v>0</v>
      </c>
      <c r="AK10" s="87">
        <v>0</v>
      </c>
      <c r="AL10" s="81">
        <v>0</v>
      </c>
      <c r="AM10" s="81">
        <v>0</v>
      </c>
      <c r="AN10" s="81">
        <v>0</v>
      </c>
      <c r="AO10" s="81">
        <v>0</v>
      </c>
      <c r="AP10" s="88">
        <v>0</v>
      </c>
      <c r="AQ10" s="88">
        <v>0</v>
      </c>
      <c r="AR10" s="81">
        <v>0</v>
      </c>
      <c r="AS10" s="81">
        <v>0</v>
      </c>
    </row>
    <row r="11" spans="1:45" ht="15">
      <c r="A11" s="79">
        <v>20171027</v>
      </c>
      <c r="B11" s="80">
        <f t="shared" si="2"/>
        <v>228</v>
      </c>
      <c r="C11" s="80">
        <f t="shared" si="2"/>
        <v>62</v>
      </c>
      <c r="D11" s="81">
        <v>106</v>
      </c>
      <c r="E11" s="81">
        <v>24</v>
      </c>
      <c r="F11" s="81">
        <v>122</v>
      </c>
      <c r="G11" s="81">
        <v>38</v>
      </c>
      <c r="H11" s="82">
        <f t="shared" si="3"/>
        <v>126</v>
      </c>
      <c r="I11" s="82">
        <f t="shared" si="3"/>
        <v>62</v>
      </c>
      <c r="J11" s="83">
        <f t="shared" si="1"/>
        <v>0.52380952380952384</v>
      </c>
      <c r="K11" s="83">
        <f t="shared" si="1"/>
        <v>0.66129032258064513</v>
      </c>
      <c r="L11" s="80">
        <f t="shared" si="4"/>
        <v>66</v>
      </c>
      <c r="M11" s="80">
        <f t="shared" si="5"/>
        <v>41</v>
      </c>
      <c r="N11" s="81">
        <v>32</v>
      </c>
      <c r="O11" s="81">
        <v>24</v>
      </c>
      <c r="P11" s="81">
        <v>94</v>
      </c>
      <c r="Q11" s="81">
        <v>38</v>
      </c>
      <c r="R11" s="84">
        <v>0</v>
      </c>
      <c r="S11" s="81">
        <v>0</v>
      </c>
      <c r="T11" s="85">
        <v>1</v>
      </c>
      <c r="U11" s="85">
        <v>1</v>
      </c>
      <c r="V11" s="81">
        <v>34</v>
      </c>
      <c r="W11" s="81">
        <v>18</v>
      </c>
      <c r="X11" s="81">
        <v>19</v>
      </c>
      <c r="Y11" s="81">
        <v>12</v>
      </c>
      <c r="Z11" s="81">
        <v>2</v>
      </c>
      <c r="AA11" s="81">
        <v>1</v>
      </c>
      <c r="AB11" s="81">
        <v>5</v>
      </c>
      <c r="AC11" s="81">
        <v>4</v>
      </c>
      <c r="AD11" s="81">
        <v>0</v>
      </c>
      <c r="AE11" s="81">
        <v>0</v>
      </c>
      <c r="AF11" s="81">
        <v>0</v>
      </c>
      <c r="AG11" s="81">
        <v>0</v>
      </c>
      <c r="AH11" s="81">
        <v>1</v>
      </c>
      <c r="AI11" s="81">
        <v>1</v>
      </c>
      <c r="AJ11" s="86">
        <v>1</v>
      </c>
      <c r="AK11" s="87">
        <v>1</v>
      </c>
      <c r="AL11" s="81">
        <v>1</v>
      </c>
      <c r="AM11" s="81">
        <v>1</v>
      </c>
      <c r="AN11" s="81">
        <v>1</v>
      </c>
      <c r="AO11" s="81">
        <v>1</v>
      </c>
      <c r="AP11" s="88">
        <v>0</v>
      </c>
      <c r="AQ11" s="88">
        <v>0</v>
      </c>
      <c r="AR11" s="81">
        <v>1</v>
      </c>
      <c r="AS11" s="81">
        <v>1</v>
      </c>
    </row>
    <row r="12" spans="1:45" ht="15">
      <c r="A12" s="79">
        <v>20171028</v>
      </c>
      <c r="B12" s="80">
        <f t="shared" si="2"/>
        <v>108</v>
      </c>
      <c r="C12" s="80">
        <f t="shared" si="2"/>
        <v>34</v>
      </c>
      <c r="D12" s="81">
        <v>38</v>
      </c>
      <c r="E12" s="81">
        <v>11</v>
      </c>
      <c r="F12" s="81">
        <v>70</v>
      </c>
      <c r="G12" s="81">
        <v>23</v>
      </c>
      <c r="H12" s="82">
        <f t="shared" si="3"/>
        <v>67</v>
      </c>
      <c r="I12" s="82">
        <f t="shared" si="3"/>
        <v>34</v>
      </c>
      <c r="J12" s="83">
        <f t="shared" si="1"/>
        <v>0.34328358208955223</v>
      </c>
      <c r="K12" s="83">
        <f t="shared" si="1"/>
        <v>0.55882352941176472</v>
      </c>
      <c r="L12" s="80">
        <f t="shared" si="4"/>
        <v>23</v>
      </c>
      <c r="M12" s="80">
        <f t="shared" si="5"/>
        <v>19</v>
      </c>
      <c r="N12" s="81">
        <v>12</v>
      </c>
      <c r="O12" s="81">
        <v>11</v>
      </c>
      <c r="P12" s="81">
        <v>55</v>
      </c>
      <c r="Q12" s="81">
        <v>23</v>
      </c>
      <c r="R12" s="84">
        <v>0</v>
      </c>
      <c r="S12" s="81">
        <v>0</v>
      </c>
      <c r="T12" s="85">
        <v>0</v>
      </c>
      <c r="U12" s="85">
        <v>0</v>
      </c>
      <c r="V12" s="81">
        <v>7</v>
      </c>
      <c r="W12" s="81">
        <v>7</v>
      </c>
      <c r="X12" s="81">
        <v>13</v>
      </c>
      <c r="Y12" s="81">
        <v>9</v>
      </c>
      <c r="Z12" s="81">
        <v>0</v>
      </c>
      <c r="AA12" s="81">
        <v>0</v>
      </c>
      <c r="AB12" s="81">
        <v>1</v>
      </c>
      <c r="AC12" s="81">
        <v>1</v>
      </c>
      <c r="AD12" s="81">
        <v>1</v>
      </c>
      <c r="AE12" s="81">
        <v>1</v>
      </c>
      <c r="AF12" s="81">
        <v>0</v>
      </c>
      <c r="AG12" s="81">
        <v>0</v>
      </c>
      <c r="AH12" s="81">
        <v>0</v>
      </c>
      <c r="AI12" s="81">
        <v>0</v>
      </c>
      <c r="AJ12" s="86">
        <v>1</v>
      </c>
      <c r="AK12" s="87">
        <v>1</v>
      </c>
      <c r="AL12" s="81">
        <v>0</v>
      </c>
      <c r="AM12" s="81">
        <v>0</v>
      </c>
      <c r="AN12" s="81">
        <v>0</v>
      </c>
      <c r="AO12" s="81">
        <v>0</v>
      </c>
      <c r="AP12" s="88">
        <v>0</v>
      </c>
      <c r="AQ12" s="88">
        <v>0</v>
      </c>
      <c r="AR12" s="81">
        <v>0</v>
      </c>
      <c r="AS12" s="81">
        <v>0</v>
      </c>
    </row>
    <row r="13" spans="1:45" ht="15">
      <c r="A13" s="79">
        <v>20171029</v>
      </c>
      <c r="B13" s="80">
        <f t="shared" si="2"/>
        <v>114</v>
      </c>
      <c r="C13" s="80">
        <f t="shared" si="2"/>
        <v>32</v>
      </c>
      <c r="D13" s="81">
        <v>54</v>
      </c>
      <c r="E13" s="81">
        <v>14</v>
      </c>
      <c r="F13" s="81">
        <v>60</v>
      </c>
      <c r="G13" s="81">
        <v>18</v>
      </c>
      <c r="H13" s="82">
        <f t="shared" si="3"/>
        <v>62</v>
      </c>
      <c r="I13" s="82">
        <f t="shared" si="3"/>
        <v>32</v>
      </c>
      <c r="J13" s="83">
        <f t="shared" si="1"/>
        <v>0.46774193548387094</v>
      </c>
      <c r="K13" s="83">
        <f t="shared" si="1"/>
        <v>0.59375</v>
      </c>
      <c r="L13" s="80">
        <f t="shared" si="4"/>
        <v>29</v>
      </c>
      <c r="M13" s="80">
        <f t="shared" si="5"/>
        <v>19</v>
      </c>
      <c r="N13" s="81">
        <v>19</v>
      </c>
      <c r="O13" s="81">
        <v>14</v>
      </c>
      <c r="P13" s="81">
        <v>43</v>
      </c>
      <c r="Q13" s="81">
        <v>18</v>
      </c>
      <c r="R13" s="84">
        <v>0</v>
      </c>
      <c r="S13" s="81">
        <v>0</v>
      </c>
      <c r="T13" s="85">
        <v>0</v>
      </c>
      <c r="U13" s="85">
        <v>0</v>
      </c>
      <c r="V13" s="81">
        <v>12</v>
      </c>
      <c r="W13" s="81">
        <v>9</v>
      </c>
      <c r="X13" s="81">
        <v>10</v>
      </c>
      <c r="Y13" s="81">
        <v>7</v>
      </c>
      <c r="Z13" s="81">
        <v>0</v>
      </c>
      <c r="AA13" s="81">
        <v>0</v>
      </c>
      <c r="AB13" s="81">
        <v>7</v>
      </c>
      <c r="AC13" s="81">
        <v>3</v>
      </c>
      <c r="AD13" s="81">
        <v>0</v>
      </c>
      <c r="AE13" s="81">
        <v>0</v>
      </c>
      <c r="AF13" s="81">
        <v>0</v>
      </c>
      <c r="AG13" s="81">
        <v>0</v>
      </c>
      <c r="AH13" s="81">
        <v>0</v>
      </c>
      <c r="AI13" s="81">
        <v>0</v>
      </c>
      <c r="AJ13" s="86">
        <v>0</v>
      </c>
      <c r="AK13" s="87">
        <v>0</v>
      </c>
      <c r="AL13" s="81">
        <v>0</v>
      </c>
      <c r="AM13" s="81">
        <v>0</v>
      </c>
      <c r="AN13" s="81">
        <v>0</v>
      </c>
      <c r="AO13" s="81">
        <v>0</v>
      </c>
      <c r="AP13" s="88">
        <v>0</v>
      </c>
      <c r="AQ13" s="88">
        <v>0</v>
      </c>
      <c r="AR13" s="81">
        <v>0</v>
      </c>
      <c r="AS13" s="81">
        <v>0</v>
      </c>
    </row>
    <row r="14" spans="1:45" ht="15">
      <c r="A14" s="79">
        <v>20171030</v>
      </c>
      <c r="B14" s="80">
        <f t="shared" si="2"/>
        <v>234</v>
      </c>
      <c r="C14" s="80">
        <f t="shared" si="2"/>
        <v>67</v>
      </c>
      <c r="D14" s="81">
        <v>117</v>
      </c>
      <c r="E14" s="81">
        <v>30</v>
      </c>
      <c r="F14" s="81">
        <v>117</v>
      </c>
      <c r="G14" s="81">
        <v>37</v>
      </c>
      <c r="H14" s="82">
        <f t="shared" si="3"/>
        <v>120</v>
      </c>
      <c r="I14" s="82">
        <f t="shared" si="3"/>
        <v>67</v>
      </c>
      <c r="J14" s="83">
        <f t="shared" si="1"/>
        <v>0.49166666666666664</v>
      </c>
      <c r="K14" s="83">
        <f t="shared" si="1"/>
        <v>0.56716417910447758</v>
      </c>
      <c r="L14" s="80">
        <f t="shared" si="4"/>
        <v>59</v>
      </c>
      <c r="M14" s="80">
        <f t="shared" si="5"/>
        <v>38</v>
      </c>
      <c r="N14" s="81">
        <v>33</v>
      </c>
      <c r="O14" s="81">
        <v>30</v>
      </c>
      <c r="P14" s="81">
        <v>87</v>
      </c>
      <c r="Q14" s="81">
        <v>37</v>
      </c>
      <c r="R14" s="84">
        <v>0</v>
      </c>
      <c r="S14" s="81">
        <v>0</v>
      </c>
      <c r="T14" s="85">
        <v>0</v>
      </c>
      <c r="U14" s="85">
        <v>0</v>
      </c>
      <c r="V14" s="81">
        <v>27</v>
      </c>
      <c r="W14" s="81">
        <v>19</v>
      </c>
      <c r="X14" s="81">
        <v>26</v>
      </c>
      <c r="Y14" s="81">
        <v>15</v>
      </c>
      <c r="Z14" s="81">
        <v>2</v>
      </c>
      <c r="AA14" s="81">
        <v>2</v>
      </c>
      <c r="AB14" s="81">
        <v>3</v>
      </c>
      <c r="AC14" s="81">
        <v>1</v>
      </c>
      <c r="AD14" s="81">
        <v>0</v>
      </c>
      <c r="AE14" s="81">
        <v>0</v>
      </c>
      <c r="AF14" s="81">
        <v>0</v>
      </c>
      <c r="AG14" s="81">
        <v>0</v>
      </c>
      <c r="AH14" s="81">
        <v>0</v>
      </c>
      <c r="AI14" s="81">
        <v>0</v>
      </c>
      <c r="AJ14" s="86">
        <v>1</v>
      </c>
      <c r="AK14" s="87">
        <v>1</v>
      </c>
      <c r="AL14" s="81">
        <v>0</v>
      </c>
      <c r="AM14" s="81">
        <v>0</v>
      </c>
      <c r="AN14" s="81">
        <v>0</v>
      </c>
      <c r="AO14" s="81">
        <v>0</v>
      </c>
      <c r="AP14" s="88">
        <v>0</v>
      </c>
      <c r="AQ14" s="88">
        <v>0</v>
      </c>
      <c r="AR14" s="81">
        <v>0</v>
      </c>
      <c r="AS14" s="81">
        <v>0</v>
      </c>
    </row>
    <row r="15" spans="1:45" ht="15">
      <c r="A15" s="79">
        <v>20171031</v>
      </c>
      <c r="B15" s="80">
        <f t="shared" si="2"/>
        <v>233</v>
      </c>
      <c r="C15" s="80">
        <f t="shared" si="2"/>
        <v>68</v>
      </c>
      <c r="D15" s="81">
        <v>95</v>
      </c>
      <c r="E15" s="81">
        <v>27</v>
      </c>
      <c r="F15" s="81">
        <v>138</v>
      </c>
      <c r="G15" s="81">
        <v>41</v>
      </c>
      <c r="H15" s="82">
        <f t="shared" si="3"/>
        <v>137</v>
      </c>
      <c r="I15" s="82">
        <f t="shared" si="3"/>
        <v>68</v>
      </c>
      <c r="J15" s="83">
        <f t="shared" si="1"/>
        <v>0.39416058394160586</v>
      </c>
      <c r="K15" s="83">
        <f t="shared" si="1"/>
        <v>0.58823529411764708</v>
      </c>
      <c r="L15" s="80">
        <f t="shared" si="4"/>
        <v>54</v>
      </c>
      <c r="M15" s="80">
        <f t="shared" si="5"/>
        <v>40</v>
      </c>
      <c r="N15" s="81">
        <v>33</v>
      </c>
      <c r="O15" s="81">
        <v>27</v>
      </c>
      <c r="P15" s="81">
        <v>104</v>
      </c>
      <c r="Q15" s="81">
        <v>41</v>
      </c>
      <c r="R15" s="84">
        <v>0</v>
      </c>
      <c r="S15" s="81">
        <v>0</v>
      </c>
      <c r="T15" s="85">
        <v>2</v>
      </c>
      <c r="U15" s="85">
        <v>1</v>
      </c>
      <c r="V15" s="81">
        <v>19</v>
      </c>
      <c r="W15" s="81">
        <v>16</v>
      </c>
      <c r="X15" s="81">
        <v>28</v>
      </c>
      <c r="Y15" s="81">
        <v>19</v>
      </c>
      <c r="Z15" s="81">
        <v>0</v>
      </c>
      <c r="AA15" s="81">
        <v>0</v>
      </c>
      <c r="AB15" s="81">
        <v>3</v>
      </c>
      <c r="AC15" s="81">
        <v>2</v>
      </c>
      <c r="AD15" s="81">
        <v>1</v>
      </c>
      <c r="AE15" s="81">
        <v>1</v>
      </c>
      <c r="AF15" s="81">
        <v>0</v>
      </c>
      <c r="AG15" s="81">
        <v>0</v>
      </c>
      <c r="AH15" s="81">
        <v>0</v>
      </c>
      <c r="AI15" s="81">
        <v>0</v>
      </c>
      <c r="AJ15" s="86">
        <v>1</v>
      </c>
      <c r="AK15" s="87">
        <v>1</v>
      </c>
      <c r="AL15" s="81">
        <v>0</v>
      </c>
      <c r="AM15" s="81">
        <v>0</v>
      </c>
      <c r="AN15" s="81">
        <v>0</v>
      </c>
      <c r="AO15" s="81">
        <v>0</v>
      </c>
      <c r="AP15" s="88">
        <v>0</v>
      </c>
      <c r="AQ15" s="88">
        <v>0</v>
      </c>
      <c r="AR15" s="81">
        <v>0</v>
      </c>
      <c r="AS15" s="81">
        <v>0</v>
      </c>
    </row>
    <row r="16" spans="1:45" ht="15">
      <c r="A16" s="79">
        <v>20171101</v>
      </c>
      <c r="B16" s="80">
        <f t="shared" si="2"/>
        <v>178</v>
      </c>
      <c r="C16" s="80">
        <f t="shared" si="2"/>
        <v>47</v>
      </c>
      <c r="D16" s="81">
        <v>94</v>
      </c>
      <c r="E16" s="81">
        <v>19</v>
      </c>
      <c r="F16" s="81">
        <v>84</v>
      </c>
      <c r="G16" s="81">
        <v>28</v>
      </c>
      <c r="H16" s="82">
        <f t="shared" si="3"/>
        <v>96</v>
      </c>
      <c r="I16" s="82">
        <f t="shared" si="3"/>
        <v>47</v>
      </c>
      <c r="J16" s="83">
        <f t="shared" si="1"/>
        <v>0.375</v>
      </c>
      <c r="K16" s="83">
        <f t="shared" si="1"/>
        <v>0.53191489361702127</v>
      </c>
      <c r="L16" s="80">
        <f t="shared" si="4"/>
        <v>36</v>
      </c>
      <c r="M16" s="80">
        <f t="shared" si="5"/>
        <v>25</v>
      </c>
      <c r="N16" s="81">
        <v>25</v>
      </c>
      <c r="O16" s="81">
        <v>19</v>
      </c>
      <c r="P16" s="81">
        <v>71</v>
      </c>
      <c r="Q16" s="81">
        <v>28</v>
      </c>
      <c r="R16" s="84">
        <v>1</v>
      </c>
      <c r="S16" s="81">
        <v>1</v>
      </c>
      <c r="T16" s="85">
        <v>1</v>
      </c>
      <c r="U16" s="85">
        <v>1</v>
      </c>
      <c r="V16" s="81">
        <v>20</v>
      </c>
      <c r="W16" s="81">
        <v>12</v>
      </c>
      <c r="X16" s="81">
        <v>11</v>
      </c>
      <c r="Y16" s="81">
        <v>9</v>
      </c>
      <c r="Z16" s="81">
        <v>2</v>
      </c>
      <c r="AA16" s="81">
        <v>2</v>
      </c>
      <c r="AB16" s="81">
        <v>0</v>
      </c>
      <c r="AC16" s="81">
        <v>0</v>
      </c>
      <c r="AD16" s="81">
        <v>0</v>
      </c>
      <c r="AE16" s="81">
        <v>0</v>
      </c>
      <c r="AF16" s="81">
        <v>1</v>
      </c>
      <c r="AG16" s="81">
        <v>1</v>
      </c>
      <c r="AH16" s="81">
        <v>0</v>
      </c>
      <c r="AI16" s="81">
        <v>0</v>
      </c>
      <c r="AJ16" s="86">
        <v>0</v>
      </c>
      <c r="AK16" s="87">
        <v>0</v>
      </c>
      <c r="AL16" s="81">
        <v>0</v>
      </c>
      <c r="AM16" s="81">
        <v>0</v>
      </c>
      <c r="AN16" s="81">
        <v>0</v>
      </c>
      <c r="AO16" s="81">
        <v>0</v>
      </c>
      <c r="AP16" s="88">
        <v>0</v>
      </c>
      <c r="AQ16" s="88">
        <v>0</v>
      </c>
      <c r="AR16" s="81">
        <v>0</v>
      </c>
      <c r="AS16" s="81">
        <v>0</v>
      </c>
    </row>
    <row r="17" spans="1:45" ht="15">
      <c r="A17" s="79">
        <v>20171102</v>
      </c>
      <c r="B17" s="80">
        <f t="shared" si="2"/>
        <v>160</v>
      </c>
      <c r="C17" s="80">
        <f t="shared" si="2"/>
        <v>49</v>
      </c>
      <c r="D17" s="81">
        <v>99</v>
      </c>
      <c r="E17" s="81">
        <v>24</v>
      </c>
      <c r="F17" s="81">
        <v>61</v>
      </c>
      <c r="G17" s="81">
        <v>25</v>
      </c>
      <c r="H17" s="82">
        <f t="shared" si="3"/>
        <v>78</v>
      </c>
      <c r="I17" s="82">
        <f t="shared" si="3"/>
        <v>49</v>
      </c>
      <c r="J17" s="83">
        <f t="shared" si="1"/>
        <v>0.46153846153846156</v>
      </c>
      <c r="K17" s="83">
        <f t="shared" si="1"/>
        <v>0.53061224489795922</v>
      </c>
      <c r="L17" s="80">
        <f t="shared" si="4"/>
        <v>36</v>
      </c>
      <c r="M17" s="80">
        <f t="shared" si="5"/>
        <v>26</v>
      </c>
      <c r="N17" s="81">
        <v>28</v>
      </c>
      <c r="O17" s="81">
        <v>24</v>
      </c>
      <c r="P17" s="81">
        <v>50</v>
      </c>
      <c r="Q17" s="81">
        <v>25</v>
      </c>
      <c r="R17" s="84">
        <v>0</v>
      </c>
      <c r="S17" s="81">
        <v>0</v>
      </c>
      <c r="T17" s="85">
        <v>0</v>
      </c>
      <c r="U17" s="85">
        <v>0</v>
      </c>
      <c r="V17" s="81">
        <v>24</v>
      </c>
      <c r="W17" s="81">
        <v>18</v>
      </c>
      <c r="X17" s="81">
        <v>11</v>
      </c>
      <c r="Y17" s="81">
        <v>7</v>
      </c>
      <c r="Z17" s="81">
        <v>0</v>
      </c>
      <c r="AA17" s="81">
        <v>0</v>
      </c>
      <c r="AB17" s="81">
        <v>0</v>
      </c>
      <c r="AC17" s="81">
        <v>0</v>
      </c>
      <c r="AD17" s="81">
        <v>0</v>
      </c>
      <c r="AE17" s="81">
        <v>0</v>
      </c>
      <c r="AF17" s="81">
        <v>0</v>
      </c>
      <c r="AG17" s="81">
        <v>0</v>
      </c>
      <c r="AH17" s="81">
        <v>1</v>
      </c>
      <c r="AI17" s="81">
        <v>1</v>
      </c>
      <c r="AJ17" s="86">
        <v>0</v>
      </c>
      <c r="AK17" s="87">
        <v>0</v>
      </c>
      <c r="AL17" s="81">
        <v>0</v>
      </c>
      <c r="AM17" s="81">
        <v>0</v>
      </c>
      <c r="AN17" s="81">
        <v>0</v>
      </c>
      <c r="AO17" s="81">
        <v>0</v>
      </c>
      <c r="AP17" s="88">
        <v>0</v>
      </c>
      <c r="AQ17" s="88">
        <v>0</v>
      </c>
      <c r="AR17" s="81">
        <v>0</v>
      </c>
      <c r="AS17" s="81">
        <v>0</v>
      </c>
    </row>
    <row r="18" spans="1:45" ht="15">
      <c r="A18" s="79">
        <v>20171103</v>
      </c>
      <c r="B18" s="80">
        <f t="shared" si="2"/>
        <v>170</v>
      </c>
      <c r="C18" s="80">
        <f t="shared" si="2"/>
        <v>40</v>
      </c>
      <c r="D18" s="81">
        <v>82</v>
      </c>
      <c r="E18" s="81">
        <v>15</v>
      </c>
      <c r="F18" s="81">
        <v>88</v>
      </c>
      <c r="G18" s="81">
        <v>25</v>
      </c>
      <c r="H18" s="82">
        <f t="shared" si="3"/>
        <v>94</v>
      </c>
      <c r="I18" s="82">
        <f t="shared" si="3"/>
        <v>40</v>
      </c>
      <c r="J18" s="83">
        <f t="shared" si="1"/>
        <v>0.36170212765957449</v>
      </c>
      <c r="K18" s="83">
        <f t="shared" si="1"/>
        <v>0.52500000000000002</v>
      </c>
      <c r="L18" s="111">
        <f t="shared" si="4"/>
        <v>34</v>
      </c>
      <c r="M18" s="80">
        <f t="shared" si="5"/>
        <v>21</v>
      </c>
      <c r="N18" s="81">
        <v>20</v>
      </c>
      <c r="O18" s="81">
        <v>15</v>
      </c>
      <c r="P18" s="81">
        <v>74</v>
      </c>
      <c r="Q18" s="81">
        <v>25</v>
      </c>
      <c r="R18" s="84">
        <v>0</v>
      </c>
      <c r="S18" s="81">
        <v>0</v>
      </c>
      <c r="T18" s="85">
        <v>0</v>
      </c>
      <c r="U18" s="85">
        <v>0</v>
      </c>
      <c r="V18" s="81">
        <v>20</v>
      </c>
      <c r="W18" s="81">
        <v>13</v>
      </c>
      <c r="X18" s="81">
        <v>9</v>
      </c>
      <c r="Y18" s="81">
        <v>7</v>
      </c>
      <c r="Z18" s="81">
        <v>0</v>
      </c>
      <c r="AA18" s="81">
        <v>0</v>
      </c>
      <c r="AB18" s="81">
        <v>5</v>
      </c>
      <c r="AC18" s="81">
        <v>1</v>
      </c>
      <c r="AD18" s="81">
        <v>0</v>
      </c>
      <c r="AE18" s="81">
        <v>0</v>
      </c>
      <c r="AF18" s="81">
        <v>0</v>
      </c>
      <c r="AG18" s="81">
        <v>0</v>
      </c>
      <c r="AH18" s="81">
        <v>0</v>
      </c>
      <c r="AI18" s="81">
        <v>0</v>
      </c>
      <c r="AJ18" s="86">
        <v>0</v>
      </c>
      <c r="AK18" s="87">
        <v>0</v>
      </c>
      <c r="AL18" s="81">
        <v>0</v>
      </c>
      <c r="AM18" s="81">
        <v>0</v>
      </c>
      <c r="AN18" s="81">
        <v>0</v>
      </c>
      <c r="AO18" s="81">
        <v>0</v>
      </c>
      <c r="AP18" s="88">
        <v>0</v>
      </c>
      <c r="AQ18" s="88">
        <v>0</v>
      </c>
      <c r="AR18" s="81">
        <v>0</v>
      </c>
      <c r="AS18" s="81">
        <v>0</v>
      </c>
    </row>
    <row r="19" spans="1:45" ht="15">
      <c r="A19" s="79">
        <v>20171104</v>
      </c>
      <c r="B19" s="80">
        <f t="shared" si="2"/>
        <v>96</v>
      </c>
      <c r="C19" s="80">
        <f t="shared" si="2"/>
        <v>32</v>
      </c>
      <c r="D19" s="81">
        <v>37</v>
      </c>
      <c r="E19" s="81">
        <v>11</v>
      </c>
      <c r="F19" s="81">
        <v>59</v>
      </c>
      <c r="G19" s="81">
        <v>21</v>
      </c>
      <c r="H19" s="82">
        <f t="shared" si="3"/>
        <v>58</v>
      </c>
      <c r="I19" s="82">
        <f t="shared" si="3"/>
        <v>32</v>
      </c>
      <c r="J19" s="83">
        <f t="shared" si="1"/>
        <v>0.31034482758620691</v>
      </c>
      <c r="K19" s="83">
        <f t="shared" si="1"/>
        <v>0.53125</v>
      </c>
      <c r="L19" s="80">
        <f t="shared" si="4"/>
        <v>18</v>
      </c>
      <c r="M19" s="80">
        <f t="shared" si="5"/>
        <v>17</v>
      </c>
      <c r="N19" s="81">
        <v>11</v>
      </c>
      <c r="O19" s="81">
        <v>11</v>
      </c>
      <c r="P19" s="81">
        <v>47</v>
      </c>
      <c r="Q19" s="81">
        <v>21</v>
      </c>
      <c r="R19" s="84">
        <v>0</v>
      </c>
      <c r="S19" s="81">
        <v>0</v>
      </c>
      <c r="T19" s="85">
        <v>0</v>
      </c>
      <c r="U19" s="85">
        <v>0</v>
      </c>
      <c r="V19" s="81">
        <v>6</v>
      </c>
      <c r="W19" s="81">
        <v>6</v>
      </c>
      <c r="X19" s="81">
        <v>9</v>
      </c>
      <c r="Y19" s="81">
        <v>8</v>
      </c>
      <c r="Z19" s="81">
        <v>0</v>
      </c>
      <c r="AA19" s="81">
        <v>0</v>
      </c>
      <c r="AB19" s="81">
        <v>1</v>
      </c>
      <c r="AC19" s="81">
        <v>1</v>
      </c>
      <c r="AD19" s="81">
        <v>0</v>
      </c>
      <c r="AE19" s="81">
        <v>0</v>
      </c>
      <c r="AF19" s="81">
        <v>0</v>
      </c>
      <c r="AG19" s="81">
        <v>0</v>
      </c>
      <c r="AH19" s="81">
        <v>0</v>
      </c>
      <c r="AI19" s="81">
        <v>0</v>
      </c>
      <c r="AJ19" s="86">
        <v>0</v>
      </c>
      <c r="AK19" s="87">
        <v>0</v>
      </c>
      <c r="AL19" s="81">
        <v>0</v>
      </c>
      <c r="AM19" s="81">
        <v>0</v>
      </c>
      <c r="AN19" s="81">
        <v>0</v>
      </c>
      <c r="AO19" s="81">
        <v>0</v>
      </c>
      <c r="AP19" s="88">
        <v>0</v>
      </c>
      <c r="AQ19" s="88">
        <v>0</v>
      </c>
      <c r="AR19" s="81">
        <v>2</v>
      </c>
      <c r="AS19" s="81">
        <v>2</v>
      </c>
    </row>
    <row r="20" spans="1:45" ht="15">
      <c r="A20" s="79">
        <v>20171105</v>
      </c>
      <c r="B20" s="80">
        <f t="shared" si="2"/>
        <v>90</v>
      </c>
      <c r="C20" s="80">
        <f t="shared" si="2"/>
        <v>27</v>
      </c>
      <c r="D20" s="81">
        <v>36</v>
      </c>
      <c r="E20" s="81">
        <v>11</v>
      </c>
      <c r="F20" s="81">
        <v>54</v>
      </c>
      <c r="G20" s="81">
        <v>16</v>
      </c>
      <c r="H20" s="82">
        <f t="shared" si="3"/>
        <v>57</v>
      </c>
      <c r="I20" s="82">
        <f t="shared" si="3"/>
        <v>27</v>
      </c>
      <c r="J20" s="83">
        <f t="shared" si="1"/>
        <v>0.31578947368421051</v>
      </c>
      <c r="K20" s="83">
        <f t="shared" si="1"/>
        <v>0.51851851851851849</v>
      </c>
      <c r="L20" s="80">
        <f t="shared" si="4"/>
        <v>18</v>
      </c>
      <c r="M20" s="80">
        <f t="shared" si="5"/>
        <v>14</v>
      </c>
      <c r="N20" s="81">
        <v>12</v>
      </c>
      <c r="O20" s="81">
        <v>11</v>
      </c>
      <c r="P20" s="81">
        <v>45</v>
      </c>
      <c r="Q20" s="81">
        <v>16</v>
      </c>
      <c r="R20" s="84">
        <v>0</v>
      </c>
      <c r="S20" s="81">
        <v>0</v>
      </c>
      <c r="T20" s="85">
        <v>0</v>
      </c>
      <c r="U20" s="85">
        <v>0</v>
      </c>
      <c r="V20" s="81">
        <v>9</v>
      </c>
      <c r="W20" s="81">
        <v>7</v>
      </c>
      <c r="X20" s="81">
        <v>8</v>
      </c>
      <c r="Y20" s="81">
        <v>6</v>
      </c>
      <c r="Z20" s="81">
        <v>0</v>
      </c>
      <c r="AA20" s="81">
        <v>0</v>
      </c>
      <c r="AB20" s="81">
        <v>1</v>
      </c>
      <c r="AC20" s="81">
        <v>1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1">
        <v>0</v>
      </c>
      <c r="AJ20" s="86">
        <v>0</v>
      </c>
      <c r="AK20" s="87">
        <v>0</v>
      </c>
      <c r="AL20" s="81">
        <v>0</v>
      </c>
      <c r="AM20" s="81">
        <v>0</v>
      </c>
      <c r="AN20" s="81">
        <v>0</v>
      </c>
      <c r="AO20" s="81">
        <v>0</v>
      </c>
      <c r="AP20" s="88">
        <v>0</v>
      </c>
      <c r="AQ20" s="88">
        <v>0</v>
      </c>
      <c r="AR20" s="81">
        <v>0</v>
      </c>
      <c r="AS20" s="81">
        <v>0</v>
      </c>
    </row>
    <row r="21" spans="1:45" ht="15">
      <c r="A21" s="79">
        <v>20171106</v>
      </c>
      <c r="B21" s="80">
        <f t="shared" si="2"/>
        <v>19</v>
      </c>
      <c r="C21" s="80">
        <f t="shared" si="2"/>
        <v>8</v>
      </c>
      <c r="D21" s="81">
        <v>3</v>
      </c>
      <c r="E21" s="81">
        <v>2</v>
      </c>
      <c r="F21" s="81">
        <v>16</v>
      </c>
      <c r="G21" s="81">
        <v>6</v>
      </c>
      <c r="H21" s="82">
        <f t="shared" si="3"/>
        <v>13</v>
      </c>
      <c r="I21" s="82">
        <f t="shared" si="3"/>
        <v>8</v>
      </c>
      <c r="J21" s="83">
        <f t="shared" si="1"/>
        <v>0.38461538461538464</v>
      </c>
      <c r="K21" s="83">
        <f t="shared" si="1"/>
        <v>0.375</v>
      </c>
      <c r="L21" s="80">
        <f t="shared" si="4"/>
        <v>5</v>
      </c>
      <c r="M21" s="80">
        <f t="shared" si="5"/>
        <v>3</v>
      </c>
      <c r="N21" s="81">
        <v>2</v>
      </c>
      <c r="O21" s="81">
        <v>2</v>
      </c>
      <c r="P21" s="81">
        <v>11</v>
      </c>
      <c r="Q21" s="81">
        <v>6</v>
      </c>
      <c r="R21" s="84">
        <v>0</v>
      </c>
      <c r="S21" s="81">
        <v>0</v>
      </c>
      <c r="T21" s="85">
        <v>0</v>
      </c>
      <c r="U21" s="85">
        <v>0</v>
      </c>
      <c r="V21" s="81">
        <v>0</v>
      </c>
      <c r="W21" s="81">
        <v>0</v>
      </c>
      <c r="X21" s="81">
        <v>5</v>
      </c>
      <c r="Y21" s="81">
        <v>3</v>
      </c>
      <c r="Z21" s="81">
        <v>0</v>
      </c>
      <c r="AA21" s="81">
        <v>0</v>
      </c>
      <c r="AB21" s="81">
        <v>0</v>
      </c>
      <c r="AC21" s="81">
        <v>0</v>
      </c>
      <c r="AD21" s="81">
        <v>0</v>
      </c>
      <c r="AE21" s="81">
        <v>0</v>
      </c>
      <c r="AF21" s="81">
        <v>0</v>
      </c>
      <c r="AG21" s="81">
        <v>0</v>
      </c>
      <c r="AH21" s="81">
        <v>0</v>
      </c>
      <c r="AI21" s="81">
        <v>0</v>
      </c>
      <c r="AJ21" s="86">
        <v>0</v>
      </c>
      <c r="AK21" s="87">
        <v>0</v>
      </c>
      <c r="AL21" s="81">
        <v>0</v>
      </c>
      <c r="AM21" s="81">
        <v>0</v>
      </c>
      <c r="AN21" s="81">
        <v>0</v>
      </c>
      <c r="AO21" s="81">
        <v>0</v>
      </c>
      <c r="AP21" s="88">
        <v>0</v>
      </c>
      <c r="AQ21" s="88">
        <v>0</v>
      </c>
      <c r="AR21" s="81">
        <v>0</v>
      </c>
      <c r="AS21" s="81">
        <v>0</v>
      </c>
    </row>
    <row r="22" spans="1:45" ht="15">
      <c r="A22" s="79">
        <v>20171107</v>
      </c>
      <c r="B22" s="90"/>
      <c r="C22" s="90"/>
      <c r="D22" s="86"/>
      <c r="E22" s="86"/>
      <c r="F22" s="86"/>
      <c r="G22" s="86"/>
      <c r="H22" s="82">
        <f t="shared" si="3"/>
        <v>0</v>
      </c>
      <c r="I22" s="82">
        <f t="shared" si="3"/>
        <v>0</v>
      </c>
      <c r="J22" s="83" t="e">
        <f t="shared" si="1"/>
        <v>#DIV/0!</v>
      </c>
      <c r="K22" s="83" t="e">
        <f t="shared" si="1"/>
        <v>#DIV/0!</v>
      </c>
      <c r="L22" s="80">
        <f t="shared" si="4"/>
        <v>0</v>
      </c>
      <c r="M22" s="80">
        <f t="shared" si="5"/>
        <v>0</v>
      </c>
      <c r="N22" s="86"/>
      <c r="O22" s="86"/>
      <c r="P22" s="86"/>
      <c r="Q22" s="86"/>
      <c r="R22" s="87"/>
      <c r="S22" s="86"/>
      <c r="T22" s="91"/>
      <c r="U22" s="91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7"/>
      <c r="AL22" s="86"/>
      <c r="AM22" s="86"/>
      <c r="AN22" s="86"/>
      <c r="AO22" s="86"/>
      <c r="AP22" s="88"/>
      <c r="AQ22" s="88"/>
      <c r="AR22" s="86"/>
      <c r="AS22" s="86"/>
    </row>
    <row r="23" spans="1:45" s="94" customFormat="1" ht="15">
      <c r="A23" s="92">
        <v>20171108</v>
      </c>
      <c r="B23" s="90">
        <f t="shared" si="2"/>
        <v>86</v>
      </c>
      <c r="C23" s="90">
        <f t="shared" si="2"/>
        <v>26</v>
      </c>
      <c r="D23" s="86">
        <v>54</v>
      </c>
      <c r="E23" s="86">
        <v>11</v>
      </c>
      <c r="F23" s="86">
        <v>32</v>
      </c>
      <c r="G23" s="86">
        <v>15</v>
      </c>
      <c r="H23" s="82">
        <f t="shared" si="3"/>
        <v>39</v>
      </c>
      <c r="I23" s="82">
        <f t="shared" si="3"/>
        <v>26</v>
      </c>
      <c r="J23" s="83">
        <f t="shared" si="1"/>
        <v>0.51282051282051277</v>
      </c>
      <c r="K23" s="83">
        <f t="shared" si="1"/>
        <v>0.42307692307692307</v>
      </c>
      <c r="L23" s="80">
        <f t="shared" si="4"/>
        <v>20</v>
      </c>
      <c r="M23" s="80">
        <f t="shared" si="5"/>
        <v>11</v>
      </c>
      <c r="N23" s="86">
        <v>14</v>
      </c>
      <c r="O23" s="86">
        <v>11</v>
      </c>
      <c r="P23" s="86">
        <v>25</v>
      </c>
      <c r="Q23" s="86">
        <v>15</v>
      </c>
      <c r="R23" s="87">
        <v>1</v>
      </c>
      <c r="S23" s="86">
        <v>1</v>
      </c>
      <c r="T23" s="91">
        <v>0</v>
      </c>
      <c r="U23" s="91">
        <v>0</v>
      </c>
      <c r="V23" s="86">
        <v>12</v>
      </c>
      <c r="W23" s="86">
        <v>6</v>
      </c>
      <c r="X23" s="86">
        <v>7</v>
      </c>
      <c r="Y23" s="86">
        <v>5</v>
      </c>
      <c r="Z23" s="86">
        <v>0</v>
      </c>
      <c r="AA23" s="86">
        <v>0</v>
      </c>
      <c r="AB23" s="86">
        <v>0</v>
      </c>
      <c r="AC23" s="86">
        <v>0</v>
      </c>
      <c r="AD23" s="86">
        <v>0</v>
      </c>
      <c r="AE23" s="86">
        <v>0</v>
      </c>
      <c r="AF23" s="86">
        <v>0</v>
      </c>
      <c r="AG23" s="86">
        <v>0</v>
      </c>
      <c r="AH23" s="86">
        <v>0</v>
      </c>
      <c r="AI23" s="86">
        <v>0</v>
      </c>
      <c r="AJ23" s="86">
        <v>0</v>
      </c>
      <c r="AK23" s="87">
        <v>0</v>
      </c>
      <c r="AL23" s="86">
        <v>0</v>
      </c>
      <c r="AM23" s="86">
        <v>0</v>
      </c>
      <c r="AN23" s="86">
        <v>0</v>
      </c>
      <c r="AO23" s="86">
        <v>0</v>
      </c>
      <c r="AP23" s="93">
        <v>0</v>
      </c>
      <c r="AQ23" s="93">
        <v>0</v>
      </c>
      <c r="AR23" s="86">
        <v>0</v>
      </c>
      <c r="AS23" s="86">
        <v>0</v>
      </c>
    </row>
    <row r="24" spans="1:45" ht="15">
      <c r="A24" s="79">
        <v>20171109</v>
      </c>
      <c r="B24" s="80">
        <f t="shared" si="2"/>
        <v>120</v>
      </c>
      <c r="C24" s="80">
        <f t="shared" si="2"/>
        <v>40</v>
      </c>
      <c r="D24" s="81">
        <v>46</v>
      </c>
      <c r="E24" s="81">
        <v>13</v>
      </c>
      <c r="F24" s="81">
        <v>74</v>
      </c>
      <c r="G24" s="81">
        <v>27</v>
      </c>
      <c r="H24" s="82">
        <f t="shared" si="3"/>
        <v>69</v>
      </c>
      <c r="I24" s="82">
        <f t="shared" si="3"/>
        <v>40</v>
      </c>
      <c r="J24" s="83">
        <f t="shared" si="1"/>
        <v>0.42028985507246375</v>
      </c>
      <c r="K24" s="83">
        <f t="shared" si="1"/>
        <v>0.6</v>
      </c>
      <c r="L24" s="80">
        <f t="shared" si="4"/>
        <v>29</v>
      </c>
      <c r="M24" s="80">
        <f t="shared" si="5"/>
        <v>24</v>
      </c>
      <c r="N24" s="81">
        <v>14</v>
      </c>
      <c r="O24" s="81">
        <v>13</v>
      </c>
      <c r="P24" s="81">
        <v>55</v>
      </c>
      <c r="Q24" s="81">
        <v>27</v>
      </c>
      <c r="R24" s="84">
        <v>0</v>
      </c>
      <c r="S24" s="81">
        <v>0</v>
      </c>
      <c r="T24" s="85">
        <v>0</v>
      </c>
      <c r="U24" s="85">
        <v>0</v>
      </c>
      <c r="V24" s="81">
        <v>8</v>
      </c>
      <c r="W24" s="81">
        <v>8</v>
      </c>
      <c r="X24" s="81">
        <v>17</v>
      </c>
      <c r="Y24" s="81">
        <v>12</v>
      </c>
      <c r="Z24" s="81">
        <v>1</v>
      </c>
      <c r="AA24" s="81">
        <v>1</v>
      </c>
      <c r="AB24" s="81">
        <v>1</v>
      </c>
      <c r="AC24" s="81">
        <v>1</v>
      </c>
      <c r="AD24" s="81">
        <v>1</v>
      </c>
      <c r="AE24" s="81">
        <v>1</v>
      </c>
      <c r="AF24" s="81">
        <v>0</v>
      </c>
      <c r="AG24" s="81">
        <v>0</v>
      </c>
      <c r="AH24" s="81">
        <v>0</v>
      </c>
      <c r="AI24" s="81">
        <v>0</v>
      </c>
      <c r="AJ24" s="86">
        <v>1</v>
      </c>
      <c r="AK24" s="87">
        <v>1</v>
      </c>
      <c r="AL24" s="81">
        <v>0</v>
      </c>
      <c r="AM24" s="81">
        <v>0</v>
      </c>
      <c r="AN24" s="81">
        <v>0</v>
      </c>
      <c r="AO24" s="81">
        <v>0</v>
      </c>
      <c r="AP24" s="88">
        <v>0</v>
      </c>
      <c r="AQ24" s="88">
        <v>0</v>
      </c>
      <c r="AR24" s="81">
        <v>0</v>
      </c>
      <c r="AS24" s="81">
        <v>0</v>
      </c>
    </row>
    <row r="25" spans="1:45" ht="15">
      <c r="A25" s="79">
        <v>20171110</v>
      </c>
      <c r="B25" s="80">
        <f t="shared" si="2"/>
        <v>181</v>
      </c>
      <c r="C25" s="80">
        <f t="shared" si="2"/>
        <v>52</v>
      </c>
      <c r="D25" s="81">
        <v>83</v>
      </c>
      <c r="E25" s="81">
        <v>22</v>
      </c>
      <c r="F25" s="81">
        <v>98</v>
      </c>
      <c r="G25" s="81">
        <v>30</v>
      </c>
      <c r="H25" s="82">
        <f t="shared" si="3"/>
        <v>99</v>
      </c>
      <c r="I25" s="82">
        <f t="shared" si="3"/>
        <v>52</v>
      </c>
      <c r="J25" s="83">
        <f t="shared" si="1"/>
        <v>0.45454545454545453</v>
      </c>
      <c r="K25" s="83">
        <f t="shared" si="1"/>
        <v>0.61538461538461542</v>
      </c>
      <c r="L25" s="80">
        <f t="shared" si="4"/>
        <v>45</v>
      </c>
      <c r="M25" s="80">
        <f t="shared" si="5"/>
        <v>32</v>
      </c>
      <c r="N25" s="81">
        <v>27</v>
      </c>
      <c r="O25" s="81">
        <v>22</v>
      </c>
      <c r="P25" s="81">
        <v>72</v>
      </c>
      <c r="Q25" s="81">
        <v>30</v>
      </c>
      <c r="R25" s="84">
        <v>0</v>
      </c>
      <c r="S25" s="81">
        <v>0</v>
      </c>
      <c r="T25" s="85">
        <v>3</v>
      </c>
      <c r="U25" s="85">
        <v>3</v>
      </c>
      <c r="V25" s="81">
        <v>18</v>
      </c>
      <c r="W25" s="81">
        <v>13</v>
      </c>
      <c r="X25" s="81">
        <v>14</v>
      </c>
      <c r="Y25" s="81">
        <v>11</v>
      </c>
      <c r="Z25" s="81">
        <v>0</v>
      </c>
      <c r="AA25" s="81">
        <v>0</v>
      </c>
      <c r="AB25" s="81">
        <v>7</v>
      </c>
      <c r="AC25" s="81">
        <v>3</v>
      </c>
      <c r="AD25" s="81">
        <v>0</v>
      </c>
      <c r="AE25" s="81">
        <v>0</v>
      </c>
      <c r="AF25" s="81">
        <v>0</v>
      </c>
      <c r="AG25" s="81">
        <v>0</v>
      </c>
      <c r="AH25" s="81">
        <v>1</v>
      </c>
      <c r="AI25" s="81">
        <v>1</v>
      </c>
      <c r="AJ25" s="86">
        <v>0</v>
      </c>
      <c r="AK25" s="87">
        <v>0</v>
      </c>
      <c r="AL25" s="81">
        <v>0</v>
      </c>
      <c r="AM25" s="81">
        <v>0</v>
      </c>
      <c r="AN25" s="81">
        <v>0</v>
      </c>
      <c r="AO25" s="81">
        <v>0</v>
      </c>
      <c r="AP25" s="88">
        <v>0</v>
      </c>
      <c r="AQ25" s="88">
        <v>0</v>
      </c>
      <c r="AR25" s="81">
        <v>2</v>
      </c>
      <c r="AS25" s="81">
        <v>1</v>
      </c>
    </row>
    <row r="26" spans="1:45" ht="15">
      <c r="A26" s="79">
        <v>20171111</v>
      </c>
      <c r="B26" s="80">
        <f t="shared" si="2"/>
        <v>130</v>
      </c>
      <c r="C26" s="80">
        <f t="shared" si="2"/>
        <v>35</v>
      </c>
      <c r="D26" s="81">
        <v>62</v>
      </c>
      <c r="E26" s="81">
        <v>12</v>
      </c>
      <c r="F26" s="81">
        <v>68</v>
      </c>
      <c r="G26" s="81">
        <v>23</v>
      </c>
      <c r="H26" s="82">
        <f t="shared" si="3"/>
        <v>69</v>
      </c>
      <c r="I26" s="82">
        <f t="shared" si="3"/>
        <v>35</v>
      </c>
      <c r="J26" s="83">
        <f t="shared" si="1"/>
        <v>0.42028985507246375</v>
      </c>
      <c r="K26" s="83">
        <f t="shared" si="1"/>
        <v>0.5714285714285714</v>
      </c>
      <c r="L26" s="80">
        <f t="shared" si="4"/>
        <v>29</v>
      </c>
      <c r="M26" s="80">
        <f t="shared" si="5"/>
        <v>20</v>
      </c>
      <c r="N26" s="81">
        <v>16</v>
      </c>
      <c r="O26" s="81">
        <v>12</v>
      </c>
      <c r="P26" s="81">
        <v>53</v>
      </c>
      <c r="Q26" s="81">
        <v>23</v>
      </c>
      <c r="R26" s="84">
        <v>0</v>
      </c>
      <c r="S26" s="81">
        <v>0</v>
      </c>
      <c r="T26" s="85">
        <v>0</v>
      </c>
      <c r="U26" s="85">
        <v>0</v>
      </c>
      <c r="V26" s="81">
        <v>10</v>
      </c>
      <c r="W26" s="81">
        <v>8</v>
      </c>
      <c r="X26" s="81">
        <v>14</v>
      </c>
      <c r="Y26" s="81">
        <v>10</v>
      </c>
      <c r="Z26" s="81">
        <v>4</v>
      </c>
      <c r="AA26" s="81">
        <v>1</v>
      </c>
      <c r="AB26" s="81">
        <v>0</v>
      </c>
      <c r="AC26" s="81">
        <v>0</v>
      </c>
      <c r="AD26" s="81">
        <v>0</v>
      </c>
      <c r="AE26" s="81">
        <v>0</v>
      </c>
      <c r="AF26" s="81">
        <v>1</v>
      </c>
      <c r="AG26" s="81">
        <v>1</v>
      </c>
      <c r="AH26" s="81">
        <v>0</v>
      </c>
      <c r="AI26" s="81">
        <v>0</v>
      </c>
      <c r="AJ26" s="86">
        <v>0</v>
      </c>
      <c r="AK26" s="87">
        <v>0</v>
      </c>
      <c r="AL26" s="81">
        <v>0</v>
      </c>
      <c r="AM26" s="81">
        <v>0</v>
      </c>
      <c r="AN26" s="81">
        <v>0</v>
      </c>
      <c r="AO26" s="81">
        <v>0</v>
      </c>
      <c r="AP26" s="88">
        <v>0</v>
      </c>
      <c r="AQ26" s="88">
        <v>0</v>
      </c>
      <c r="AR26" s="81">
        <v>0</v>
      </c>
      <c r="AS26" s="81">
        <v>0</v>
      </c>
    </row>
    <row r="27" spans="1:45" ht="15">
      <c r="A27" s="79">
        <v>20171112</v>
      </c>
      <c r="B27" s="80">
        <f t="shared" si="2"/>
        <v>87</v>
      </c>
      <c r="C27" s="80">
        <f t="shared" si="2"/>
        <v>26</v>
      </c>
      <c r="D27" s="81">
        <v>39</v>
      </c>
      <c r="E27" s="81">
        <v>9</v>
      </c>
      <c r="F27" s="81">
        <v>48</v>
      </c>
      <c r="G27" s="81">
        <v>17</v>
      </c>
      <c r="H27" s="82">
        <f t="shared" si="3"/>
        <v>48</v>
      </c>
      <c r="I27" s="82">
        <f t="shared" si="3"/>
        <v>26</v>
      </c>
      <c r="J27" s="83">
        <f t="shared" si="1"/>
        <v>0.41666666666666669</v>
      </c>
      <c r="K27" s="83">
        <f t="shared" si="1"/>
        <v>0.57692307692307687</v>
      </c>
      <c r="L27" s="80">
        <f t="shared" si="4"/>
        <v>20</v>
      </c>
      <c r="M27" s="80">
        <f t="shared" si="5"/>
        <v>15</v>
      </c>
      <c r="N27" s="81">
        <v>11</v>
      </c>
      <c r="O27" s="81">
        <v>9</v>
      </c>
      <c r="P27" s="81">
        <v>37</v>
      </c>
      <c r="Q27" s="81">
        <v>17</v>
      </c>
      <c r="R27" s="84">
        <v>0</v>
      </c>
      <c r="S27" s="81">
        <v>0</v>
      </c>
      <c r="T27" s="85">
        <v>0</v>
      </c>
      <c r="U27" s="85">
        <v>0</v>
      </c>
      <c r="V27" s="81">
        <v>7</v>
      </c>
      <c r="W27" s="81">
        <v>5</v>
      </c>
      <c r="X27" s="81">
        <v>11</v>
      </c>
      <c r="Y27" s="81">
        <v>9</v>
      </c>
      <c r="Z27" s="81">
        <v>0</v>
      </c>
      <c r="AA27" s="81">
        <v>0</v>
      </c>
      <c r="AB27" s="81">
        <v>0</v>
      </c>
      <c r="AC27" s="81">
        <v>0</v>
      </c>
      <c r="AD27" s="81">
        <v>0</v>
      </c>
      <c r="AE27" s="81">
        <v>0</v>
      </c>
      <c r="AF27" s="81">
        <v>0</v>
      </c>
      <c r="AG27" s="81">
        <v>0</v>
      </c>
      <c r="AH27" s="81">
        <v>2</v>
      </c>
      <c r="AI27" s="81">
        <v>1</v>
      </c>
      <c r="AJ27" s="86">
        <v>0</v>
      </c>
      <c r="AK27" s="87">
        <v>0</v>
      </c>
      <c r="AL27" s="81">
        <v>0</v>
      </c>
      <c r="AM27" s="81">
        <v>0</v>
      </c>
      <c r="AN27" s="81">
        <v>0</v>
      </c>
      <c r="AO27" s="81">
        <v>0</v>
      </c>
      <c r="AP27" s="88">
        <v>0</v>
      </c>
      <c r="AQ27" s="88">
        <v>0</v>
      </c>
      <c r="AR27" s="81">
        <v>0</v>
      </c>
      <c r="AS27" s="81">
        <v>0</v>
      </c>
    </row>
    <row r="28" spans="1:45" ht="15">
      <c r="A28" s="79">
        <v>20171113</v>
      </c>
      <c r="B28" s="80">
        <f t="shared" si="2"/>
        <v>143</v>
      </c>
      <c r="C28" s="80">
        <f t="shared" si="2"/>
        <v>43</v>
      </c>
      <c r="D28" s="81">
        <v>76</v>
      </c>
      <c r="E28" s="81">
        <v>20</v>
      </c>
      <c r="F28" s="81">
        <v>67</v>
      </c>
      <c r="G28" s="81">
        <v>23</v>
      </c>
      <c r="H28" s="82">
        <f t="shared" si="3"/>
        <v>74</v>
      </c>
      <c r="I28" s="82">
        <f t="shared" si="3"/>
        <v>43</v>
      </c>
      <c r="J28" s="83">
        <f t="shared" si="1"/>
        <v>0.44594594594594594</v>
      </c>
      <c r="K28" s="83">
        <f t="shared" si="1"/>
        <v>0.62790697674418605</v>
      </c>
      <c r="L28" s="80">
        <f t="shared" si="4"/>
        <v>33</v>
      </c>
      <c r="M28" s="80">
        <f t="shared" si="5"/>
        <v>27</v>
      </c>
      <c r="N28" s="81">
        <v>22</v>
      </c>
      <c r="O28" s="81">
        <v>20</v>
      </c>
      <c r="P28" s="81">
        <v>52</v>
      </c>
      <c r="Q28" s="81">
        <v>23</v>
      </c>
      <c r="R28" s="84">
        <v>1</v>
      </c>
      <c r="S28" s="81">
        <v>1</v>
      </c>
      <c r="T28" s="85">
        <v>1</v>
      </c>
      <c r="U28" s="85">
        <v>1</v>
      </c>
      <c r="V28" s="81">
        <v>14</v>
      </c>
      <c r="W28" s="81">
        <v>13</v>
      </c>
      <c r="X28" s="81">
        <v>10</v>
      </c>
      <c r="Y28" s="81">
        <v>7</v>
      </c>
      <c r="Z28" s="81">
        <v>3</v>
      </c>
      <c r="AA28" s="81">
        <v>3</v>
      </c>
      <c r="AB28" s="81">
        <v>2</v>
      </c>
      <c r="AC28" s="81">
        <v>2</v>
      </c>
      <c r="AD28" s="81">
        <v>0</v>
      </c>
      <c r="AE28" s="81">
        <v>0</v>
      </c>
      <c r="AF28" s="81">
        <v>2</v>
      </c>
      <c r="AG28" s="81">
        <v>1</v>
      </c>
      <c r="AH28" s="81">
        <v>0</v>
      </c>
      <c r="AI28" s="81">
        <v>0</v>
      </c>
      <c r="AJ28" s="86">
        <v>0</v>
      </c>
      <c r="AK28" s="87">
        <v>0</v>
      </c>
      <c r="AL28" s="81">
        <v>0</v>
      </c>
      <c r="AM28" s="81">
        <v>0</v>
      </c>
      <c r="AN28" s="81">
        <v>0</v>
      </c>
      <c r="AO28" s="81">
        <v>0</v>
      </c>
      <c r="AP28" s="88">
        <v>0</v>
      </c>
      <c r="AQ28" s="88">
        <v>0</v>
      </c>
      <c r="AR28" s="81">
        <v>0</v>
      </c>
      <c r="AS28" s="81">
        <v>0</v>
      </c>
    </row>
    <row r="29" spans="1:45" ht="15">
      <c r="A29" s="79">
        <v>20171114</v>
      </c>
      <c r="B29" s="80">
        <f t="shared" si="2"/>
        <v>337</v>
      </c>
      <c r="C29" s="80">
        <f t="shared" si="2"/>
        <v>48</v>
      </c>
      <c r="D29" s="81">
        <v>242</v>
      </c>
      <c r="E29" s="81">
        <v>21</v>
      </c>
      <c r="F29" s="81">
        <v>95</v>
      </c>
      <c r="G29" s="81">
        <v>27</v>
      </c>
      <c r="H29" s="82">
        <f t="shared" si="3"/>
        <v>130</v>
      </c>
      <c r="I29" s="82">
        <f t="shared" si="3"/>
        <v>48</v>
      </c>
      <c r="J29" s="83">
        <f t="shared" si="1"/>
        <v>0.7</v>
      </c>
      <c r="K29" s="83">
        <f t="shared" si="1"/>
        <v>0.75</v>
      </c>
      <c r="L29" s="80">
        <f t="shared" si="4"/>
        <v>91</v>
      </c>
      <c r="M29" s="80">
        <f t="shared" si="5"/>
        <v>36</v>
      </c>
      <c r="N29" s="81">
        <v>61</v>
      </c>
      <c r="O29" s="81">
        <v>21</v>
      </c>
      <c r="P29" s="81">
        <v>69</v>
      </c>
      <c r="Q29" s="81">
        <v>27</v>
      </c>
      <c r="R29" s="84">
        <v>0</v>
      </c>
      <c r="S29" s="81">
        <v>0</v>
      </c>
      <c r="T29" s="85">
        <v>3</v>
      </c>
      <c r="U29" s="85">
        <v>1</v>
      </c>
      <c r="V29" s="81">
        <v>63</v>
      </c>
      <c r="W29" s="81">
        <v>16</v>
      </c>
      <c r="X29" s="81">
        <v>15</v>
      </c>
      <c r="Y29" s="81">
        <v>13</v>
      </c>
      <c r="Z29" s="81">
        <v>1</v>
      </c>
      <c r="AA29" s="81">
        <v>1</v>
      </c>
      <c r="AB29" s="81">
        <v>1</v>
      </c>
      <c r="AC29" s="81">
        <v>1</v>
      </c>
      <c r="AD29" s="81">
        <v>0</v>
      </c>
      <c r="AE29" s="81">
        <v>0</v>
      </c>
      <c r="AF29" s="81">
        <v>1</v>
      </c>
      <c r="AG29" s="81">
        <v>1</v>
      </c>
      <c r="AH29" s="81">
        <v>1</v>
      </c>
      <c r="AI29" s="81">
        <v>1</v>
      </c>
      <c r="AJ29" s="86">
        <v>0</v>
      </c>
      <c r="AK29" s="87">
        <v>0</v>
      </c>
      <c r="AL29" s="81">
        <v>0</v>
      </c>
      <c r="AM29" s="81">
        <v>0</v>
      </c>
      <c r="AN29" s="81">
        <v>6</v>
      </c>
      <c r="AO29" s="81">
        <v>2</v>
      </c>
      <c r="AP29" s="88">
        <v>0</v>
      </c>
      <c r="AQ29" s="88">
        <v>0</v>
      </c>
      <c r="AR29" s="81">
        <v>0</v>
      </c>
      <c r="AS29" s="81">
        <v>0</v>
      </c>
    </row>
    <row r="30" spans="1:45" ht="15">
      <c r="A30" s="79">
        <v>20171115</v>
      </c>
      <c r="B30" s="80">
        <f t="shared" si="2"/>
        <v>196</v>
      </c>
      <c r="C30" s="80">
        <f t="shared" si="2"/>
        <v>62</v>
      </c>
      <c r="D30" s="81">
        <v>92</v>
      </c>
      <c r="E30" s="81">
        <v>26</v>
      </c>
      <c r="F30" s="81">
        <v>104</v>
      </c>
      <c r="G30" s="81">
        <v>36</v>
      </c>
      <c r="H30" s="82">
        <f t="shared" si="3"/>
        <v>109</v>
      </c>
      <c r="I30" s="82">
        <f t="shared" si="3"/>
        <v>62</v>
      </c>
      <c r="J30" s="83">
        <f t="shared" si="1"/>
        <v>0.44036697247706424</v>
      </c>
      <c r="K30" s="83">
        <f t="shared" si="1"/>
        <v>0.58064516129032262</v>
      </c>
      <c r="L30" s="80">
        <f t="shared" si="4"/>
        <v>48</v>
      </c>
      <c r="M30" s="80">
        <f t="shared" si="5"/>
        <v>36</v>
      </c>
      <c r="N30" s="81">
        <v>29</v>
      </c>
      <c r="O30" s="81">
        <v>26</v>
      </c>
      <c r="P30" s="81">
        <v>80</v>
      </c>
      <c r="Q30" s="81">
        <v>36</v>
      </c>
      <c r="R30" s="84">
        <v>0</v>
      </c>
      <c r="S30" s="81">
        <v>0</v>
      </c>
      <c r="T30" s="85">
        <v>2</v>
      </c>
      <c r="U30" s="85">
        <v>2</v>
      </c>
      <c r="V30" s="81">
        <v>24</v>
      </c>
      <c r="W30" s="81">
        <v>18</v>
      </c>
      <c r="X30" s="81">
        <v>21</v>
      </c>
      <c r="Y30" s="81">
        <v>15</v>
      </c>
      <c r="Z30" s="81">
        <v>0</v>
      </c>
      <c r="AA30" s="81">
        <v>0</v>
      </c>
      <c r="AB30" s="81">
        <v>1</v>
      </c>
      <c r="AC30" s="81">
        <v>1</v>
      </c>
      <c r="AD30" s="81">
        <v>0</v>
      </c>
      <c r="AE30" s="81">
        <v>0</v>
      </c>
      <c r="AF30" s="81">
        <v>0</v>
      </c>
      <c r="AG30" s="81">
        <v>0</v>
      </c>
      <c r="AH30" s="81">
        <v>0</v>
      </c>
      <c r="AI30" s="81">
        <v>0</v>
      </c>
      <c r="AJ30" s="86">
        <v>0</v>
      </c>
      <c r="AK30" s="87">
        <v>0</v>
      </c>
      <c r="AL30" s="81">
        <v>0</v>
      </c>
      <c r="AM30" s="81">
        <v>0</v>
      </c>
      <c r="AN30" s="81">
        <v>0</v>
      </c>
      <c r="AO30" s="81">
        <v>0</v>
      </c>
      <c r="AP30" s="88">
        <v>0</v>
      </c>
      <c r="AQ30" s="88">
        <v>0</v>
      </c>
      <c r="AR30" s="81">
        <v>0</v>
      </c>
      <c r="AS30" s="81">
        <v>0</v>
      </c>
    </row>
    <row r="31" spans="1:45" ht="15">
      <c r="A31" s="79">
        <v>20171116</v>
      </c>
      <c r="B31" s="80">
        <f t="shared" si="2"/>
        <v>139</v>
      </c>
      <c r="C31" s="80">
        <f t="shared" si="2"/>
        <v>47</v>
      </c>
      <c r="D31" s="81">
        <v>48</v>
      </c>
      <c r="E31" s="81">
        <v>16</v>
      </c>
      <c r="F31" s="81">
        <v>91</v>
      </c>
      <c r="G31" s="81">
        <v>31</v>
      </c>
      <c r="H31" s="82">
        <f t="shared" si="3"/>
        <v>88</v>
      </c>
      <c r="I31" s="82">
        <f t="shared" si="3"/>
        <v>47</v>
      </c>
      <c r="J31" s="83">
        <f t="shared" si="1"/>
        <v>0.38636363636363635</v>
      </c>
      <c r="K31" s="83">
        <f t="shared" si="1"/>
        <v>0.44680851063829785</v>
      </c>
      <c r="L31" s="80">
        <f t="shared" si="4"/>
        <v>34</v>
      </c>
      <c r="M31" s="80">
        <f t="shared" si="5"/>
        <v>21</v>
      </c>
      <c r="N31" s="81">
        <v>19</v>
      </c>
      <c r="O31" s="81">
        <v>16</v>
      </c>
      <c r="P31" s="81">
        <v>69</v>
      </c>
      <c r="Q31" s="81">
        <v>31</v>
      </c>
      <c r="R31" s="84">
        <v>1</v>
      </c>
      <c r="S31" s="81">
        <v>1</v>
      </c>
      <c r="T31" s="85">
        <v>1</v>
      </c>
      <c r="U31" s="85">
        <v>1</v>
      </c>
      <c r="V31" s="81">
        <v>10</v>
      </c>
      <c r="W31" s="81">
        <v>6</v>
      </c>
      <c r="X31" s="81">
        <v>20</v>
      </c>
      <c r="Y31" s="81">
        <v>12</v>
      </c>
      <c r="Z31" s="81">
        <v>0</v>
      </c>
      <c r="AA31" s="81">
        <v>0</v>
      </c>
      <c r="AB31" s="81">
        <v>1</v>
      </c>
      <c r="AC31" s="81">
        <v>1</v>
      </c>
      <c r="AD31" s="81">
        <v>0</v>
      </c>
      <c r="AE31" s="81">
        <v>0</v>
      </c>
      <c r="AF31" s="81">
        <v>0</v>
      </c>
      <c r="AG31" s="81">
        <v>0</v>
      </c>
      <c r="AH31" s="81">
        <v>1</v>
      </c>
      <c r="AI31" s="81">
        <v>1</v>
      </c>
      <c r="AJ31" s="86">
        <v>0</v>
      </c>
      <c r="AK31" s="87">
        <v>0</v>
      </c>
      <c r="AL31" s="81">
        <v>0</v>
      </c>
      <c r="AM31" s="81">
        <v>0</v>
      </c>
      <c r="AN31" s="81">
        <v>0</v>
      </c>
      <c r="AO31" s="81">
        <v>0</v>
      </c>
      <c r="AP31" s="88">
        <v>0</v>
      </c>
      <c r="AQ31" s="88">
        <v>0</v>
      </c>
      <c r="AR31" s="81">
        <v>0</v>
      </c>
      <c r="AS31" s="81">
        <v>0</v>
      </c>
    </row>
    <row r="32" spans="1:45" ht="15">
      <c r="A32" s="79">
        <v>20171117</v>
      </c>
      <c r="B32" s="80">
        <f t="shared" si="2"/>
        <v>120</v>
      </c>
      <c r="C32" s="80">
        <f t="shared" si="2"/>
        <v>42</v>
      </c>
      <c r="D32" s="81">
        <v>71</v>
      </c>
      <c r="E32" s="81">
        <v>21</v>
      </c>
      <c r="F32" s="81">
        <v>49</v>
      </c>
      <c r="G32" s="81">
        <v>21</v>
      </c>
      <c r="H32" s="82">
        <f t="shared" si="3"/>
        <v>65</v>
      </c>
      <c r="I32" s="82">
        <f t="shared" si="3"/>
        <v>42</v>
      </c>
      <c r="J32" s="83">
        <f t="shared" si="1"/>
        <v>0.38461538461538464</v>
      </c>
      <c r="K32" s="83">
        <f t="shared" si="1"/>
        <v>0.5</v>
      </c>
      <c r="L32" s="80">
        <f t="shared" si="4"/>
        <v>25</v>
      </c>
      <c r="M32" s="80">
        <f t="shared" si="5"/>
        <v>21</v>
      </c>
      <c r="N32" s="81">
        <v>25</v>
      </c>
      <c r="O32" s="81">
        <v>21</v>
      </c>
      <c r="P32" s="81">
        <v>40</v>
      </c>
      <c r="Q32" s="81">
        <v>21</v>
      </c>
      <c r="R32" s="84">
        <v>0</v>
      </c>
      <c r="S32" s="81">
        <v>0</v>
      </c>
      <c r="T32" s="85">
        <v>0</v>
      </c>
      <c r="U32" s="85">
        <v>0</v>
      </c>
      <c r="V32" s="81">
        <v>16</v>
      </c>
      <c r="W32" s="81">
        <v>13</v>
      </c>
      <c r="X32" s="81">
        <v>8</v>
      </c>
      <c r="Y32" s="81">
        <v>7</v>
      </c>
      <c r="Z32" s="81">
        <v>0</v>
      </c>
      <c r="AA32" s="81">
        <v>0</v>
      </c>
      <c r="AB32" s="81">
        <v>0</v>
      </c>
      <c r="AC32" s="81">
        <v>0</v>
      </c>
      <c r="AD32" s="81">
        <v>0</v>
      </c>
      <c r="AE32" s="81">
        <v>0</v>
      </c>
      <c r="AF32" s="81">
        <v>1</v>
      </c>
      <c r="AG32" s="81">
        <v>1</v>
      </c>
      <c r="AH32" s="81">
        <v>0</v>
      </c>
      <c r="AI32" s="81">
        <v>0</v>
      </c>
      <c r="AJ32" s="86">
        <v>0</v>
      </c>
      <c r="AK32" s="87">
        <v>0</v>
      </c>
      <c r="AL32" s="81">
        <v>0</v>
      </c>
      <c r="AM32" s="81">
        <v>0</v>
      </c>
      <c r="AN32" s="81">
        <v>0</v>
      </c>
      <c r="AO32" s="81">
        <v>0</v>
      </c>
      <c r="AP32" s="88">
        <v>0</v>
      </c>
      <c r="AQ32" s="88">
        <v>0</v>
      </c>
      <c r="AR32" s="81">
        <v>0</v>
      </c>
      <c r="AS32" s="81">
        <v>0</v>
      </c>
    </row>
    <row r="33" spans="1:45" ht="15">
      <c r="A33" s="79">
        <v>20171118</v>
      </c>
      <c r="B33" s="80">
        <f t="shared" si="2"/>
        <v>127</v>
      </c>
      <c r="C33" s="80">
        <f t="shared" si="2"/>
        <v>34</v>
      </c>
      <c r="D33" s="81">
        <v>75</v>
      </c>
      <c r="E33" s="81">
        <v>14</v>
      </c>
      <c r="F33" s="81">
        <v>52</v>
      </c>
      <c r="G33" s="81">
        <v>20</v>
      </c>
      <c r="H33" s="82">
        <f t="shared" si="3"/>
        <v>59</v>
      </c>
      <c r="I33" s="82">
        <f t="shared" si="3"/>
        <v>34</v>
      </c>
      <c r="J33" s="83">
        <f t="shared" si="1"/>
        <v>0.6271186440677966</v>
      </c>
      <c r="K33" s="83">
        <f t="shared" si="1"/>
        <v>0.67647058823529416</v>
      </c>
      <c r="L33" s="80">
        <f t="shared" si="4"/>
        <v>37</v>
      </c>
      <c r="M33" s="80">
        <f t="shared" si="5"/>
        <v>23</v>
      </c>
      <c r="N33" s="81">
        <v>18</v>
      </c>
      <c r="O33" s="81">
        <v>14</v>
      </c>
      <c r="P33" s="81">
        <v>41</v>
      </c>
      <c r="Q33" s="81">
        <v>20</v>
      </c>
      <c r="R33" s="84">
        <v>0</v>
      </c>
      <c r="S33" s="81">
        <v>0</v>
      </c>
      <c r="T33" s="85">
        <v>0</v>
      </c>
      <c r="U33" s="85">
        <v>0</v>
      </c>
      <c r="V33" s="81">
        <v>23</v>
      </c>
      <c r="W33" s="81">
        <v>12</v>
      </c>
      <c r="X33" s="81">
        <v>10</v>
      </c>
      <c r="Y33" s="81">
        <v>7</v>
      </c>
      <c r="Z33" s="81">
        <v>2</v>
      </c>
      <c r="AA33" s="81">
        <v>2</v>
      </c>
      <c r="AB33" s="81">
        <v>1</v>
      </c>
      <c r="AC33" s="81">
        <v>1</v>
      </c>
      <c r="AD33" s="81">
        <v>0</v>
      </c>
      <c r="AE33" s="81">
        <v>0</v>
      </c>
      <c r="AF33" s="81">
        <v>0</v>
      </c>
      <c r="AG33" s="81">
        <v>0</v>
      </c>
      <c r="AH33" s="81">
        <v>1</v>
      </c>
      <c r="AI33" s="81">
        <v>1</v>
      </c>
      <c r="AJ33" s="86">
        <v>0</v>
      </c>
      <c r="AK33" s="87">
        <v>0</v>
      </c>
      <c r="AL33" s="81">
        <v>0</v>
      </c>
      <c r="AM33" s="81">
        <v>0</v>
      </c>
      <c r="AN33" s="81">
        <v>0</v>
      </c>
      <c r="AO33" s="81">
        <v>0</v>
      </c>
      <c r="AP33" s="88">
        <v>0</v>
      </c>
      <c r="AQ33" s="88">
        <v>0</v>
      </c>
      <c r="AR33" s="81">
        <v>0</v>
      </c>
      <c r="AS33" s="81">
        <v>0</v>
      </c>
    </row>
    <row r="34" spans="1:45" ht="15">
      <c r="A34" s="79">
        <v>20171119</v>
      </c>
      <c r="B34" s="80">
        <f t="shared" si="2"/>
        <v>72</v>
      </c>
      <c r="C34" s="80">
        <f t="shared" si="2"/>
        <v>27</v>
      </c>
      <c r="D34" s="81">
        <v>18</v>
      </c>
      <c r="E34" s="81">
        <v>7</v>
      </c>
      <c r="F34" s="81">
        <v>54</v>
      </c>
      <c r="G34" s="81">
        <v>20</v>
      </c>
      <c r="H34" s="82">
        <f t="shared" si="3"/>
        <v>48</v>
      </c>
      <c r="I34" s="82">
        <f t="shared" si="3"/>
        <v>27</v>
      </c>
      <c r="J34" s="83">
        <f t="shared" si="1"/>
        <v>0.35416666666666669</v>
      </c>
      <c r="K34" s="83">
        <f t="shared" si="1"/>
        <v>0.51851851851851849</v>
      </c>
      <c r="L34" s="80">
        <f t="shared" si="4"/>
        <v>17</v>
      </c>
      <c r="M34" s="80">
        <f t="shared" si="5"/>
        <v>14</v>
      </c>
      <c r="N34" s="81">
        <v>7</v>
      </c>
      <c r="O34" s="81">
        <v>7</v>
      </c>
      <c r="P34" s="81">
        <v>41</v>
      </c>
      <c r="Q34" s="81">
        <v>20</v>
      </c>
      <c r="R34" s="84">
        <v>0</v>
      </c>
      <c r="S34" s="81">
        <v>0</v>
      </c>
      <c r="T34" s="85">
        <v>0</v>
      </c>
      <c r="U34" s="85">
        <v>0</v>
      </c>
      <c r="V34" s="81">
        <v>4</v>
      </c>
      <c r="W34" s="81">
        <v>4</v>
      </c>
      <c r="X34" s="81">
        <v>10</v>
      </c>
      <c r="Y34" s="81">
        <v>8</v>
      </c>
      <c r="Z34" s="81">
        <v>0</v>
      </c>
      <c r="AA34" s="81">
        <v>0</v>
      </c>
      <c r="AB34" s="81">
        <v>0</v>
      </c>
      <c r="AC34" s="81">
        <v>0</v>
      </c>
      <c r="AD34" s="81">
        <v>0</v>
      </c>
      <c r="AE34" s="81">
        <v>0</v>
      </c>
      <c r="AF34" s="81">
        <v>0</v>
      </c>
      <c r="AG34" s="81">
        <v>0</v>
      </c>
      <c r="AH34" s="81">
        <v>0</v>
      </c>
      <c r="AI34" s="81">
        <v>0</v>
      </c>
      <c r="AJ34" s="86">
        <v>1</v>
      </c>
      <c r="AK34" s="87">
        <v>1</v>
      </c>
      <c r="AL34" s="81">
        <v>0</v>
      </c>
      <c r="AM34" s="81">
        <v>0</v>
      </c>
      <c r="AN34" s="81">
        <v>2</v>
      </c>
      <c r="AO34" s="81">
        <v>1</v>
      </c>
      <c r="AP34" s="88">
        <v>0</v>
      </c>
      <c r="AQ34" s="88">
        <v>0</v>
      </c>
      <c r="AR34" s="81">
        <v>0</v>
      </c>
      <c r="AS34" s="81">
        <v>0</v>
      </c>
    </row>
    <row r="35" spans="1:45" ht="15">
      <c r="A35" s="79">
        <v>20171120</v>
      </c>
      <c r="B35" s="80">
        <f t="shared" si="2"/>
        <v>174</v>
      </c>
      <c r="C35" s="80">
        <f t="shared" si="2"/>
        <v>52</v>
      </c>
      <c r="D35" s="81">
        <v>79</v>
      </c>
      <c r="E35" s="81">
        <v>22</v>
      </c>
      <c r="F35" s="81">
        <v>95</v>
      </c>
      <c r="G35" s="81">
        <v>30</v>
      </c>
      <c r="H35" s="82">
        <f t="shared" si="3"/>
        <v>102</v>
      </c>
      <c r="I35" s="82">
        <f t="shared" si="3"/>
        <v>52</v>
      </c>
      <c r="J35" s="83">
        <f t="shared" si="1"/>
        <v>0.37254901960784315</v>
      </c>
      <c r="K35" s="83">
        <f t="shared" si="1"/>
        <v>0.57692307692307687</v>
      </c>
      <c r="L35" s="80">
        <f t="shared" si="4"/>
        <v>38</v>
      </c>
      <c r="M35" s="80">
        <f t="shared" si="5"/>
        <v>30</v>
      </c>
      <c r="N35" s="81">
        <v>28</v>
      </c>
      <c r="O35" s="81">
        <v>22</v>
      </c>
      <c r="P35" s="81">
        <v>74</v>
      </c>
      <c r="Q35" s="81">
        <v>30</v>
      </c>
      <c r="R35" s="84">
        <v>1</v>
      </c>
      <c r="S35" s="81">
        <v>1</v>
      </c>
      <c r="T35" s="85">
        <v>0</v>
      </c>
      <c r="U35" s="85">
        <v>0</v>
      </c>
      <c r="V35" s="81">
        <v>16</v>
      </c>
      <c r="W35" s="81">
        <v>14</v>
      </c>
      <c r="X35" s="81">
        <v>20</v>
      </c>
      <c r="Y35" s="81">
        <v>15</v>
      </c>
      <c r="Z35" s="81">
        <v>0</v>
      </c>
      <c r="AA35" s="81">
        <v>0</v>
      </c>
      <c r="AB35" s="81">
        <v>1</v>
      </c>
      <c r="AC35" s="81">
        <v>1</v>
      </c>
      <c r="AD35" s="81">
        <v>0</v>
      </c>
      <c r="AE35" s="81">
        <v>0</v>
      </c>
      <c r="AF35" s="81">
        <v>0</v>
      </c>
      <c r="AG35" s="81">
        <v>0</v>
      </c>
      <c r="AH35" s="81">
        <v>0</v>
      </c>
      <c r="AI35" s="81">
        <v>0</v>
      </c>
      <c r="AJ35" s="86">
        <v>0</v>
      </c>
      <c r="AK35" s="87">
        <v>0</v>
      </c>
      <c r="AL35" s="81">
        <v>0</v>
      </c>
      <c r="AM35" s="81">
        <v>0</v>
      </c>
      <c r="AN35" s="81">
        <v>0</v>
      </c>
      <c r="AO35" s="81">
        <v>0</v>
      </c>
      <c r="AP35" s="88">
        <v>0</v>
      </c>
      <c r="AQ35" s="88">
        <v>0</v>
      </c>
      <c r="AR35" s="81">
        <v>0</v>
      </c>
      <c r="AS35" s="81">
        <v>0</v>
      </c>
    </row>
    <row r="36" spans="1:45" ht="15">
      <c r="A36" s="79">
        <v>20171121</v>
      </c>
      <c r="B36" s="80">
        <f t="shared" si="2"/>
        <v>120</v>
      </c>
      <c r="C36" s="80">
        <f t="shared" si="2"/>
        <v>40</v>
      </c>
      <c r="D36" s="81">
        <v>31</v>
      </c>
      <c r="E36" s="81">
        <v>11</v>
      </c>
      <c r="F36" s="81">
        <v>89</v>
      </c>
      <c r="G36" s="81">
        <v>29</v>
      </c>
      <c r="H36" s="82">
        <f t="shared" si="3"/>
        <v>78</v>
      </c>
      <c r="I36" s="82">
        <f t="shared" si="3"/>
        <v>40</v>
      </c>
      <c r="J36" s="83">
        <f t="shared" si="1"/>
        <v>0.38461538461538464</v>
      </c>
      <c r="K36" s="83">
        <f t="shared" si="1"/>
        <v>0.625</v>
      </c>
      <c r="L36" s="80">
        <f t="shared" si="4"/>
        <v>30</v>
      </c>
      <c r="M36" s="80">
        <f t="shared" si="5"/>
        <v>25</v>
      </c>
      <c r="N36" s="81">
        <v>11</v>
      </c>
      <c r="O36" s="81">
        <v>11</v>
      </c>
      <c r="P36" s="81">
        <v>67</v>
      </c>
      <c r="Q36" s="81">
        <v>29</v>
      </c>
      <c r="R36" s="84">
        <v>1</v>
      </c>
      <c r="S36" s="81">
        <v>1</v>
      </c>
      <c r="T36" s="85">
        <v>0</v>
      </c>
      <c r="U36" s="85">
        <v>0</v>
      </c>
      <c r="V36" s="81">
        <v>7</v>
      </c>
      <c r="W36" s="81">
        <v>7</v>
      </c>
      <c r="X36" s="81">
        <v>18</v>
      </c>
      <c r="Y36" s="81">
        <v>14</v>
      </c>
      <c r="Z36" s="81">
        <v>0</v>
      </c>
      <c r="AA36" s="81">
        <v>0</v>
      </c>
      <c r="AB36" s="81">
        <v>2</v>
      </c>
      <c r="AC36" s="81">
        <v>2</v>
      </c>
      <c r="AD36" s="81">
        <v>0</v>
      </c>
      <c r="AE36" s="81">
        <v>0</v>
      </c>
      <c r="AF36" s="81">
        <v>2</v>
      </c>
      <c r="AG36" s="81">
        <v>2</v>
      </c>
      <c r="AH36" s="81">
        <v>0</v>
      </c>
      <c r="AI36" s="81">
        <v>0</v>
      </c>
      <c r="AJ36" s="86">
        <v>0</v>
      </c>
      <c r="AK36" s="87">
        <v>0</v>
      </c>
      <c r="AL36" s="81">
        <v>0</v>
      </c>
      <c r="AM36" s="81">
        <v>0</v>
      </c>
      <c r="AN36" s="81">
        <v>0</v>
      </c>
      <c r="AO36" s="81">
        <v>0</v>
      </c>
      <c r="AP36" s="88">
        <v>0</v>
      </c>
      <c r="AQ36" s="88">
        <v>0</v>
      </c>
      <c r="AR36" s="81">
        <v>0</v>
      </c>
      <c r="AS36" s="81">
        <v>0</v>
      </c>
    </row>
    <row r="37" spans="1:45" ht="15">
      <c r="A37" s="79">
        <v>20171122</v>
      </c>
      <c r="B37" s="80">
        <f t="shared" si="2"/>
        <v>160</v>
      </c>
      <c r="C37" s="80">
        <f t="shared" si="2"/>
        <v>49</v>
      </c>
      <c r="D37" s="81">
        <v>86</v>
      </c>
      <c r="E37" s="81">
        <v>23</v>
      </c>
      <c r="F37" s="81">
        <v>74</v>
      </c>
      <c r="G37" s="81">
        <v>26</v>
      </c>
      <c r="H37" s="82">
        <f t="shared" si="3"/>
        <v>84</v>
      </c>
      <c r="I37" s="82">
        <f t="shared" si="3"/>
        <v>49</v>
      </c>
      <c r="J37" s="83">
        <f t="shared" si="1"/>
        <v>0.45238095238095238</v>
      </c>
      <c r="K37" s="83">
        <f t="shared" si="1"/>
        <v>0.61224489795918369</v>
      </c>
      <c r="L37" s="80">
        <f t="shared" si="4"/>
        <v>38</v>
      </c>
      <c r="M37" s="80">
        <f t="shared" si="5"/>
        <v>30</v>
      </c>
      <c r="N37" s="81">
        <v>26</v>
      </c>
      <c r="O37" s="81">
        <v>23</v>
      </c>
      <c r="P37" s="81">
        <v>58</v>
      </c>
      <c r="Q37" s="81">
        <v>26</v>
      </c>
      <c r="R37" s="84">
        <v>0</v>
      </c>
      <c r="S37" s="81">
        <v>0</v>
      </c>
      <c r="T37" s="85">
        <v>0</v>
      </c>
      <c r="U37" s="85">
        <v>0</v>
      </c>
      <c r="V37" s="81">
        <v>21</v>
      </c>
      <c r="W37" s="81">
        <v>18</v>
      </c>
      <c r="X37" s="81">
        <v>13</v>
      </c>
      <c r="Y37" s="81">
        <v>10</v>
      </c>
      <c r="Z37" s="81">
        <v>1</v>
      </c>
      <c r="AA37" s="81">
        <v>1</v>
      </c>
      <c r="AB37" s="81">
        <v>3</v>
      </c>
      <c r="AC37" s="81">
        <v>1</v>
      </c>
      <c r="AD37" s="81">
        <v>0</v>
      </c>
      <c r="AE37" s="81">
        <v>0</v>
      </c>
      <c r="AF37" s="81">
        <v>0</v>
      </c>
      <c r="AG37" s="81">
        <v>0</v>
      </c>
      <c r="AH37" s="81">
        <v>0</v>
      </c>
      <c r="AI37" s="81">
        <v>0</v>
      </c>
      <c r="AJ37" s="86">
        <v>0</v>
      </c>
      <c r="AK37" s="87">
        <v>0</v>
      </c>
      <c r="AL37" s="81">
        <v>0</v>
      </c>
      <c r="AM37" s="81">
        <v>0</v>
      </c>
      <c r="AN37" s="81">
        <v>0</v>
      </c>
      <c r="AO37" s="81">
        <v>0</v>
      </c>
      <c r="AP37" s="88">
        <v>0</v>
      </c>
      <c r="AQ37" s="88">
        <v>0</v>
      </c>
      <c r="AR37" s="81">
        <v>0</v>
      </c>
      <c r="AS37" s="81">
        <v>0</v>
      </c>
    </row>
    <row r="38" spans="1:45" ht="15">
      <c r="A38" s="79">
        <v>20171123</v>
      </c>
      <c r="B38" s="80">
        <f t="shared" si="2"/>
        <v>179</v>
      </c>
      <c r="C38" s="80">
        <f t="shared" si="2"/>
        <v>54</v>
      </c>
      <c r="D38" s="81">
        <v>101</v>
      </c>
      <c r="E38" s="81">
        <v>23</v>
      </c>
      <c r="F38" s="81">
        <v>78</v>
      </c>
      <c r="G38" s="81">
        <v>31</v>
      </c>
      <c r="H38" s="82">
        <f t="shared" si="3"/>
        <v>85</v>
      </c>
      <c r="I38" s="82">
        <f t="shared" si="3"/>
        <v>54</v>
      </c>
      <c r="J38" s="83">
        <f t="shared" si="1"/>
        <v>0.54117647058823526</v>
      </c>
      <c r="K38" s="83">
        <f t="shared" si="1"/>
        <v>0.70370370370370372</v>
      </c>
      <c r="L38" s="80">
        <f t="shared" si="4"/>
        <v>46</v>
      </c>
      <c r="M38" s="80">
        <f t="shared" si="5"/>
        <v>38</v>
      </c>
      <c r="N38" s="81">
        <v>26</v>
      </c>
      <c r="O38" s="81">
        <v>23</v>
      </c>
      <c r="P38" s="81">
        <v>59</v>
      </c>
      <c r="Q38" s="81">
        <v>31</v>
      </c>
      <c r="R38" s="84">
        <v>0</v>
      </c>
      <c r="S38" s="81">
        <v>0</v>
      </c>
      <c r="T38" s="85">
        <v>0</v>
      </c>
      <c r="U38" s="85">
        <v>0</v>
      </c>
      <c r="V38" s="81">
        <v>25</v>
      </c>
      <c r="W38" s="81">
        <v>20</v>
      </c>
      <c r="X38" s="81">
        <v>16</v>
      </c>
      <c r="Y38" s="81">
        <v>13</v>
      </c>
      <c r="Z38" s="81">
        <v>1</v>
      </c>
      <c r="AA38" s="81">
        <v>1</v>
      </c>
      <c r="AB38" s="81">
        <v>1</v>
      </c>
      <c r="AC38" s="81">
        <v>1</v>
      </c>
      <c r="AD38" s="81">
        <v>0</v>
      </c>
      <c r="AE38" s="81">
        <v>0</v>
      </c>
      <c r="AF38" s="81">
        <v>1</v>
      </c>
      <c r="AG38" s="81">
        <v>1</v>
      </c>
      <c r="AH38" s="81">
        <v>1</v>
      </c>
      <c r="AI38" s="81">
        <v>1</v>
      </c>
      <c r="AJ38" s="86">
        <v>1</v>
      </c>
      <c r="AK38" s="87">
        <v>1</v>
      </c>
      <c r="AL38" s="81">
        <v>0</v>
      </c>
      <c r="AM38" s="81">
        <v>0</v>
      </c>
      <c r="AN38" s="81">
        <v>0</v>
      </c>
      <c r="AO38" s="81">
        <v>0</v>
      </c>
      <c r="AP38" s="88">
        <v>0</v>
      </c>
      <c r="AQ38" s="88">
        <v>0</v>
      </c>
      <c r="AR38" s="81">
        <v>0</v>
      </c>
      <c r="AS38" s="81">
        <v>0</v>
      </c>
    </row>
    <row r="39" spans="1:45" ht="15">
      <c r="A39" s="79">
        <v>20171124</v>
      </c>
      <c r="B39" s="80">
        <f t="shared" si="2"/>
        <v>127</v>
      </c>
      <c r="C39" s="80">
        <f t="shared" si="2"/>
        <v>38</v>
      </c>
      <c r="D39" s="81">
        <v>54</v>
      </c>
      <c r="E39" s="81">
        <v>17</v>
      </c>
      <c r="F39" s="81">
        <v>73</v>
      </c>
      <c r="G39" s="81">
        <v>21</v>
      </c>
      <c r="H39" s="82">
        <f t="shared" si="3"/>
        <v>72</v>
      </c>
      <c r="I39" s="82">
        <f t="shared" si="3"/>
        <v>38</v>
      </c>
      <c r="J39" s="83">
        <f t="shared" si="1"/>
        <v>0.41666666666666669</v>
      </c>
      <c r="K39" s="83">
        <f t="shared" si="1"/>
        <v>0.47368421052631576</v>
      </c>
      <c r="L39" s="80">
        <f t="shared" si="4"/>
        <v>30</v>
      </c>
      <c r="M39" s="80">
        <f t="shared" si="5"/>
        <v>18</v>
      </c>
      <c r="N39" s="81">
        <v>18</v>
      </c>
      <c r="O39" s="81">
        <v>17</v>
      </c>
      <c r="P39" s="81">
        <v>54</v>
      </c>
      <c r="Q39" s="81">
        <v>21</v>
      </c>
      <c r="R39" s="84">
        <v>1</v>
      </c>
      <c r="S39" s="81">
        <v>1</v>
      </c>
      <c r="T39" s="85">
        <v>0</v>
      </c>
      <c r="U39" s="85">
        <v>0</v>
      </c>
      <c r="V39" s="81">
        <v>10</v>
      </c>
      <c r="W39" s="81">
        <v>8</v>
      </c>
      <c r="X39" s="81">
        <v>19</v>
      </c>
      <c r="Y39" s="81">
        <v>10</v>
      </c>
      <c r="Z39" s="81">
        <v>0</v>
      </c>
      <c r="AA39" s="81">
        <v>0</v>
      </c>
      <c r="AB39" s="81">
        <v>0</v>
      </c>
      <c r="AC39" s="81">
        <v>0</v>
      </c>
      <c r="AD39" s="81">
        <v>0</v>
      </c>
      <c r="AE39" s="81">
        <v>0</v>
      </c>
      <c r="AF39" s="81">
        <v>0</v>
      </c>
      <c r="AG39" s="81">
        <v>0</v>
      </c>
      <c r="AH39" s="81">
        <v>0</v>
      </c>
      <c r="AI39" s="81">
        <v>0</v>
      </c>
      <c r="AJ39" s="86">
        <v>0</v>
      </c>
      <c r="AK39" s="87">
        <v>0</v>
      </c>
      <c r="AL39" s="81">
        <v>0</v>
      </c>
      <c r="AM39" s="81">
        <v>0</v>
      </c>
      <c r="AN39" s="81">
        <v>0</v>
      </c>
      <c r="AO39" s="81">
        <v>0</v>
      </c>
      <c r="AP39" s="88">
        <v>0</v>
      </c>
      <c r="AQ39" s="88">
        <v>0</v>
      </c>
      <c r="AR39" s="81">
        <v>0</v>
      </c>
      <c r="AS39" s="81">
        <v>0</v>
      </c>
    </row>
    <row r="40" spans="1:45" ht="15">
      <c r="A40" s="79">
        <v>20171125</v>
      </c>
      <c r="B40" s="80">
        <f t="shared" si="2"/>
        <v>80</v>
      </c>
      <c r="C40" s="80">
        <f t="shared" si="2"/>
        <v>28</v>
      </c>
      <c r="D40" s="81">
        <v>44</v>
      </c>
      <c r="E40" s="81">
        <v>11</v>
      </c>
      <c r="F40" s="81">
        <v>36</v>
      </c>
      <c r="G40" s="81">
        <v>17</v>
      </c>
      <c r="H40" s="82">
        <f t="shared" si="3"/>
        <v>45</v>
      </c>
      <c r="I40" s="82">
        <f t="shared" si="3"/>
        <v>28</v>
      </c>
      <c r="J40" s="83">
        <f t="shared" si="1"/>
        <v>0.28888888888888886</v>
      </c>
      <c r="K40" s="83">
        <f t="shared" si="1"/>
        <v>0.39285714285714285</v>
      </c>
      <c r="L40" s="80">
        <f t="shared" si="4"/>
        <v>13</v>
      </c>
      <c r="M40" s="80">
        <f t="shared" si="5"/>
        <v>11</v>
      </c>
      <c r="N40" s="81">
        <v>14</v>
      </c>
      <c r="O40" s="81">
        <v>11</v>
      </c>
      <c r="P40" s="81">
        <v>31</v>
      </c>
      <c r="Q40" s="81">
        <v>17</v>
      </c>
      <c r="R40" s="84">
        <v>0</v>
      </c>
      <c r="S40" s="81">
        <v>0</v>
      </c>
      <c r="T40" s="85">
        <v>0</v>
      </c>
      <c r="U40" s="85">
        <v>0</v>
      </c>
      <c r="V40" s="81">
        <v>8</v>
      </c>
      <c r="W40" s="81">
        <v>6</v>
      </c>
      <c r="X40" s="81">
        <v>4</v>
      </c>
      <c r="Y40" s="81">
        <v>4</v>
      </c>
      <c r="Z40" s="81">
        <v>0</v>
      </c>
      <c r="AA40" s="81">
        <v>0</v>
      </c>
      <c r="AB40" s="81">
        <v>0</v>
      </c>
      <c r="AC40" s="81">
        <v>0</v>
      </c>
      <c r="AD40" s="81">
        <v>0</v>
      </c>
      <c r="AE40" s="81">
        <v>0</v>
      </c>
      <c r="AF40" s="81">
        <v>1</v>
      </c>
      <c r="AG40" s="81">
        <v>1</v>
      </c>
      <c r="AH40" s="81">
        <v>0</v>
      </c>
      <c r="AI40" s="81">
        <v>0</v>
      </c>
      <c r="AJ40" s="86">
        <v>0</v>
      </c>
      <c r="AK40" s="87">
        <v>0</v>
      </c>
      <c r="AL40" s="81">
        <v>0</v>
      </c>
      <c r="AM40" s="81">
        <v>0</v>
      </c>
      <c r="AN40" s="81">
        <v>0</v>
      </c>
      <c r="AO40" s="81">
        <v>0</v>
      </c>
      <c r="AP40" s="88">
        <v>0</v>
      </c>
      <c r="AQ40" s="88">
        <v>0</v>
      </c>
      <c r="AR40" s="81">
        <v>0</v>
      </c>
      <c r="AS40" s="81">
        <v>0</v>
      </c>
    </row>
    <row r="41" spans="1:45" ht="15">
      <c r="A41" s="79">
        <v>20171126</v>
      </c>
      <c r="B41" s="80">
        <f t="shared" si="2"/>
        <v>104</v>
      </c>
      <c r="C41" s="80">
        <f t="shared" si="2"/>
        <v>30</v>
      </c>
      <c r="D41" s="81">
        <v>29</v>
      </c>
      <c r="E41" s="81">
        <v>10</v>
      </c>
      <c r="F41" s="81">
        <v>75</v>
      </c>
      <c r="G41" s="81">
        <v>20</v>
      </c>
      <c r="H41" s="82">
        <f t="shared" si="3"/>
        <v>64</v>
      </c>
      <c r="I41" s="82">
        <f t="shared" si="3"/>
        <v>30</v>
      </c>
      <c r="J41" s="83">
        <f t="shared" si="1"/>
        <v>0.484375</v>
      </c>
      <c r="K41" s="83">
        <f t="shared" si="1"/>
        <v>0.6</v>
      </c>
      <c r="L41" s="80">
        <f t="shared" si="4"/>
        <v>31</v>
      </c>
      <c r="M41" s="80">
        <f t="shared" si="5"/>
        <v>18</v>
      </c>
      <c r="N41" s="81">
        <v>11</v>
      </c>
      <c r="O41" s="81">
        <v>10</v>
      </c>
      <c r="P41" s="81">
        <v>53</v>
      </c>
      <c r="Q41" s="81">
        <v>20</v>
      </c>
      <c r="R41" s="84">
        <v>0</v>
      </c>
      <c r="S41" s="81">
        <v>0</v>
      </c>
      <c r="T41" s="85">
        <v>0</v>
      </c>
      <c r="U41" s="85">
        <v>0</v>
      </c>
      <c r="V41" s="81">
        <v>9</v>
      </c>
      <c r="W41" s="81">
        <v>6</v>
      </c>
      <c r="X41" s="81">
        <v>18</v>
      </c>
      <c r="Y41" s="81">
        <v>10</v>
      </c>
      <c r="Z41" s="81">
        <v>0</v>
      </c>
      <c r="AA41" s="81">
        <v>0</v>
      </c>
      <c r="AB41" s="81">
        <v>3</v>
      </c>
      <c r="AC41" s="81">
        <v>1</v>
      </c>
      <c r="AD41" s="81">
        <v>0</v>
      </c>
      <c r="AE41" s="81">
        <v>0</v>
      </c>
      <c r="AF41" s="81">
        <v>0</v>
      </c>
      <c r="AG41" s="81">
        <v>0</v>
      </c>
      <c r="AH41" s="81">
        <v>0</v>
      </c>
      <c r="AI41" s="81">
        <v>0</v>
      </c>
      <c r="AJ41" s="86">
        <v>1</v>
      </c>
      <c r="AK41" s="87">
        <v>1</v>
      </c>
      <c r="AL41" s="81">
        <v>0</v>
      </c>
      <c r="AM41" s="81">
        <v>0</v>
      </c>
      <c r="AN41" s="81">
        <v>0</v>
      </c>
      <c r="AO41" s="81">
        <v>0</v>
      </c>
      <c r="AP41" s="88">
        <v>0</v>
      </c>
      <c r="AQ41" s="88">
        <v>0</v>
      </c>
      <c r="AR41" s="81">
        <v>0</v>
      </c>
      <c r="AS41" s="81">
        <v>0</v>
      </c>
    </row>
    <row r="42" spans="1:45" ht="15">
      <c r="A42" s="79">
        <v>20171127</v>
      </c>
      <c r="B42" s="80">
        <f t="shared" si="2"/>
        <v>148</v>
      </c>
      <c r="C42" s="80">
        <f t="shared" si="2"/>
        <v>46</v>
      </c>
      <c r="D42" s="81">
        <v>76</v>
      </c>
      <c r="E42" s="81">
        <v>18</v>
      </c>
      <c r="F42" s="81">
        <v>72</v>
      </c>
      <c r="G42" s="81">
        <v>28</v>
      </c>
      <c r="H42" s="82">
        <f t="shared" si="3"/>
        <v>71</v>
      </c>
      <c r="I42" s="82">
        <f t="shared" si="3"/>
        <v>46</v>
      </c>
      <c r="J42" s="83">
        <f t="shared" si="1"/>
        <v>0.56338028169014087</v>
      </c>
      <c r="K42" s="83">
        <f t="shared" si="1"/>
        <v>0.76086956521739135</v>
      </c>
      <c r="L42" s="80">
        <f t="shared" si="4"/>
        <v>40</v>
      </c>
      <c r="M42" s="80">
        <f t="shared" si="5"/>
        <v>35</v>
      </c>
      <c r="N42" s="81">
        <v>19</v>
      </c>
      <c r="O42" s="81">
        <v>18</v>
      </c>
      <c r="P42" s="81">
        <v>52</v>
      </c>
      <c r="Q42" s="81">
        <v>28</v>
      </c>
      <c r="R42" s="84">
        <v>0</v>
      </c>
      <c r="S42" s="81">
        <v>0</v>
      </c>
      <c r="T42" s="85">
        <v>0</v>
      </c>
      <c r="U42" s="85">
        <v>0</v>
      </c>
      <c r="V42" s="81">
        <v>19</v>
      </c>
      <c r="W42" s="81">
        <v>16</v>
      </c>
      <c r="X42" s="81">
        <v>18</v>
      </c>
      <c r="Y42" s="81">
        <v>16</v>
      </c>
      <c r="Z42" s="81">
        <v>0</v>
      </c>
      <c r="AA42" s="81">
        <v>0</v>
      </c>
      <c r="AB42" s="81">
        <v>2</v>
      </c>
      <c r="AC42" s="81">
        <v>2</v>
      </c>
      <c r="AD42" s="81">
        <v>0</v>
      </c>
      <c r="AE42" s="81">
        <v>0</v>
      </c>
      <c r="AF42" s="81">
        <v>0</v>
      </c>
      <c r="AG42" s="81">
        <v>0</v>
      </c>
      <c r="AH42" s="81">
        <v>1</v>
      </c>
      <c r="AI42" s="81">
        <v>1</v>
      </c>
      <c r="AJ42" s="86">
        <v>0</v>
      </c>
      <c r="AK42" s="87">
        <v>0</v>
      </c>
      <c r="AL42" s="81">
        <v>0</v>
      </c>
      <c r="AM42" s="81">
        <v>0</v>
      </c>
      <c r="AN42" s="81">
        <v>0</v>
      </c>
      <c r="AO42" s="81">
        <v>0</v>
      </c>
      <c r="AP42" s="88">
        <v>0</v>
      </c>
      <c r="AQ42" s="88">
        <v>0</v>
      </c>
      <c r="AR42" s="81">
        <v>0</v>
      </c>
      <c r="AS42" s="81">
        <v>0</v>
      </c>
    </row>
    <row r="43" spans="1:45" ht="15">
      <c r="A43" s="79">
        <v>20171128</v>
      </c>
      <c r="B43" s="80">
        <f t="shared" si="2"/>
        <v>125</v>
      </c>
      <c r="C43" s="80">
        <f t="shared" si="2"/>
        <v>41</v>
      </c>
      <c r="D43" s="81">
        <v>60</v>
      </c>
      <c r="E43" s="81">
        <v>20</v>
      </c>
      <c r="F43" s="81">
        <v>65</v>
      </c>
      <c r="G43" s="81">
        <v>21</v>
      </c>
      <c r="H43" s="82">
        <f t="shared" si="3"/>
        <v>59</v>
      </c>
      <c r="I43" s="82">
        <f t="shared" si="3"/>
        <v>40</v>
      </c>
      <c r="J43" s="83">
        <f t="shared" si="1"/>
        <v>0.64406779661016944</v>
      </c>
      <c r="K43" s="83">
        <f t="shared" si="1"/>
        <v>0.5</v>
      </c>
      <c r="L43" s="80">
        <f t="shared" si="4"/>
        <v>38</v>
      </c>
      <c r="M43" s="80">
        <f t="shared" si="5"/>
        <v>20</v>
      </c>
      <c r="N43" s="81">
        <v>20</v>
      </c>
      <c r="O43" s="81">
        <v>19</v>
      </c>
      <c r="P43" s="81">
        <v>39</v>
      </c>
      <c r="Q43" s="81">
        <v>21</v>
      </c>
      <c r="R43" s="84">
        <v>1</v>
      </c>
      <c r="S43" s="81">
        <v>1</v>
      </c>
      <c r="T43" s="85">
        <v>0</v>
      </c>
      <c r="U43" s="85">
        <v>0</v>
      </c>
      <c r="V43" s="81">
        <v>11</v>
      </c>
      <c r="W43" s="81">
        <v>11</v>
      </c>
      <c r="X43" s="81">
        <v>25</v>
      </c>
      <c r="Y43" s="81">
        <v>8</v>
      </c>
      <c r="Z43" s="81">
        <v>0</v>
      </c>
      <c r="AA43" s="81">
        <v>0</v>
      </c>
      <c r="AB43" s="81">
        <v>0</v>
      </c>
      <c r="AC43" s="81">
        <v>0</v>
      </c>
      <c r="AD43" s="81">
        <v>0</v>
      </c>
      <c r="AE43" s="81">
        <v>0</v>
      </c>
      <c r="AF43" s="81">
        <v>0</v>
      </c>
      <c r="AG43" s="81">
        <v>0</v>
      </c>
      <c r="AH43" s="81">
        <v>0</v>
      </c>
      <c r="AI43" s="81">
        <v>0</v>
      </c>
      <c r="AJ43" s="86">
        <v>1</v>
      </c>
      <c r="AK43" s="87">
        <v>1</v>
      </c>
      <c r="AL43" s="81">
        <v>0</v>
      </c>
      <c r="AM43" s="81">
        <v>0</v>
      </c>
      <c r="AN43" s="81">
        <v>0</v>
      </c>
      <c r="AO43" s="81">
        <v>0</v>
      </c>
      <c r="AP43" s="88">
        <v>0</v>
      </c>
      <c r="AQ43" s="88">
        <v>0</v>
      </c>
      <c r="AR43" s="81">
        <v>0</v>
      </c>
      <c r="AS43" s="81">
        <v>0</v>
      </c>
    </row>
    <row r="44" spans="1:45" ht="15">
      <c r="A44" s="79">
        <v>20171129</v>
      </c>
      <c r="B44" s="80">
        <f t="shared" si="2"/>
        <v>120</v>
      </c>
      <c r="C44" s="80">
        <f t="shared" si="2"/>
        <v>29</v>
      </c>
      <c r="D44" s="81">
        <v>51</v>
      </c>
      <c r="E44" s="81">
        <v>9</v>
      </c>
      <c r="F44" s="81">
        <v>69</v>
      </c>
      <c r="G44" s="81">
        <v>20</v>
      </c>
      <c r="H44" s="82">
        <f t="shared" si="3"/>
        <v>60</v>
      </c>
      <c r="I44" s="82">
        <f t="shared" si="3"/>
        <v>29</v>
      </c>
      <c r="J44" s="83">
        <f t="shared" si="1"/>
        <v>0.55000000000000004</v>
      </c>
      <c r="K44" s="83">
        <f t="shared" si="1"/>
        <v>0.82758620689655171</v>
      </c>
      <c r="L44" s="80">
        <f t="shared" si="4"/>
        <v>33</v>
      </c>
      <c r="M44" s="80">
        <f t="shared" si="5"/>
        <v>24</v>
      </c>
      <c r="N44" s="81">
        <v>13</v>
      </c>
      <c r="O44" s="81">
        <v>9</v>
      </c>
      <c r="P44" s="81">
        <v>47</v>
      </c>
      <c r="Q44" s="81">
        <v>20</v>
      </c>
      <c r="R44" s="84">
        <v>0</v>
      </c>
      <c r="S44" s="81">
        <v>0</v>
      </c>
      <c r="T44" s="85">
        <v>0</v>
      </c>
      <c r="U44" s="85">
        <v>0</v>
      </c>
      <c r="V44" s="81">
        <v>10</v>
      </c>
      <c r="W44" s="81">
        <v>6</v>
      </c>
      <c r="X44" s="81">
        <v>11</v>
      </c>
      <c r="Y44" s="81">
        <v>8</v>
      </c>
      <c r="Z44" s="81">
        <v>0</v>
      </c>
      <c r="AA44" s="81">
        <v>0</v>
      </c>
      <c r="AB44" s="81">
        <v>3</v>
      </c>
      <c r="AC44" s="81">
        <v>3</v>
      </c>
      <c r="AD44" s="81">
        <v>0</v>
      </c>
      <c r="AE44" s="81">
        <v>0</v>
      </c>
      <c r="AF44" s="81">
        <v>1</v>
      </c>
      <c r="AG44" s="81">
        <v>1</v>
      </c>
      <c r="AH44" s="81">
        <v>0</v>
      </c>
      <c r="AI44" s="81">
        <v>0</v>
      </c>
      <c r="AJ44" s="86">
        <v>6</v>
      </c>
      <c r="AK44" s="87">
        <v>4</v>
      </c>
      <c r="AL44" s="81">
        <v>1</v>
      </c>
      <c r="AM44" s="81">
        <v>1</v>
      </c>
      <c r="AN44" s="81">
        <v>0</v>
      </c>
      <c r="AO44" s="81">
        <v>0</v>
      </c>
      <c r="AP44" s="88">
        <v>0</v>
      </c>
      <c r="AQ44" s="88">
        <v>0</v>
      </c>
      <c r="AR44" s="81">
        <v>1</v>
      </c>
      <c r="AS44" s="81">
        <v>1</v>
      </c>
    </row>
    <row r="45" spans="1:45" ht="15">
      <c r="A45" s="79">
        <v>20171130</v>
      </c>
      <c r="B45" s="80">
        <f t="shared" si="2"/>
        <v>103</v>
      </c>
      <c r="C45" s="80">
        <f t="shared" si="2"/>
        <v>29</v>
      </c>
      <c r="D45" s="81">
        <v>40</v>
      </c>
      <c r="E45" s="81">
        <v>12</v>
      </c>
      <c r="F45" s="81">
        <v>63</v>
      </c>
      <c r="G45" s="81">
        <v>17</v>
      </c>
      <c r="H45" s="82">
        <f t="shared" si="3"/>
        <v>59</v>
      </c>
      <c r="I45" s="82">
        <f t="shared" si="3"/>
        <v>29</v>
      </c>
      <c r="J45" s="83">
        <f t="shared" si="1"/>
        <v>0.49152542372881358</v>
      </c>
      <c r="K45" s="83">
        <f t="shared" si="1"/>
        <v>0.82758620689655171</v>
      </c>
      <c r="L45" s="80">
        <f t="shared" si="4"/>
        <v>29</v>
      </c>
      <c r="M45" s="80">
        <f t="shared" si="5"/>
        <v>24</v>
      </c>
      <c r="N45" s="81">
        <v>14</v>
      </c>
      <c r="O45" s="81">
        <v>12</v>
      </c>
      <c r="P45" s="81">
        <v>45</v>
      </c>
      <c r="Q45" s="81">
        <v>17</v>
      </c>
      <c r="R45" s="84">
        <v>0</v>
      </c>
      <c r="S45" s="81">
        <v>0</v>
      </c>
      <c r="T45" s="85">
        <v>1</v>
      </c>
      <c r="U45" s="85">
        <v>1</v>
      </c>
      <c r="V45" s="81">
        <v>11</v>
      </c>
      <c r="W45" s="81">
        <v>11</v>
      </c>
      <c r="X45" s="81">
        <v>15</v>
      </c>
      <c r="Y45" s="81">
        <v>10</v>
      </c>
      <c r="Z45" s="81">
        <v>0</v>
      </c>
      <c r="AA45" s="81">
        <v>0</v>
      </c>
      <c r="AB45" s="81">
        <v>1</v>
      </c>
      <c r="AC45" s="81">
        <v>1</v>
      </c>
      <c r="AD45" s="81">
        <v>0</v>
      </c>
      <c r="AE45" s="81">
        <v>0</v>
      </c>
      <c r="AF45" s="81">
        <v>0</v>
      </c>
      <c r="AG45" s="81">
        <v>0</v>
      </c>
      <c r="AH45" s="81">
        <v>0</v>
      </c>
      <c r="AI45" s="81">
        <v>0</v>
      </c>
      <c r="AJ45" s="86">
        <v>0</v>
      </c>
      <c r="AK45" s="87">
        <v>0</v>
      </c>
      <c r="AL45" s="81">
        <v>0</v>
      </c>
      <c r="AM45" s="81">
        <v>0</v>
      </c>
      <c r="AN45" s="81">
        <v>1</v>
      </c>
      <c r="AO45" s="81">
        <v>1</v>
      </c>
      <c r="AP45" s="88">
        <v>0</v>
      </c>
      <c r="AQ45" s="88">
        <v>0</v>
      </c>
      <c r="AR45" s="81">
        <v>0</v>
      </c>
      <c r="AS45" s="81">
        <v>0</v>
      </c>
    </row>
    <row r="46" spans="1:45" ht="15">
      <c r="A46" s="79">
        <v>20171201</v>
      </c>
      <c r="B46" s="80">
        <f t="shared" si="2"/>
        <v>171</v>
      </c>
      <c r="C46" s="80">
        <f t="shared" si="2"/>
        <v>35</v>
      </c>
      <c r="D46" s="81">
        <v>70</v>
      </c>
      <c r="E46" s="81">
        <v>15</v>
      </c>
      <c r="F46" s="81">
        <v>101</v>
      </c>
      <c r="G46" s="81">
        <v>20</v>
      </c>
      <c r="H46" s="82">
        <f t="shared" si="3"/>
        <v>103</v>
      </c>
      <c r="I46" s="82">
        <f t="shared" si="3"/>
        <v>35</v>
      </c>
      <c r="J46" s="83">
        <f t="shared" si="1"/>
        <v>0.33980582524271846</v>
      </c>
      <c r="K46" s="83">
        <f t="shared" si="1"/>
        <v>0.54285714285714282</v>
      </c>
      <c r="L46" s="80">
        <f t="shared" si="4"/>
        <v>35</v>
      </c>
      <c r="M46" s="80">
        <f t="shared" si="5"/>
        <v>19</v>
      </c>
      <c r="N46" s="81">
        <v>22</v>
      </c>
      <c r="O46" s="81">
        <v>15</v>
      </c>
      <c r="P46" s="81">
        <v>81</v>
      </c>
      <c r="Q46" s="81">
        <v>20</v>
      </c>
      <c r="R46" s="84">
        <v>1</v>
      </c>
      <c r="S46" s="81">
        <v>1</v>
      </c>
      <c r="T46" s="85">
        <v>1</v>
      </c>
      <c r="U46" s="85">
        <v>1</v>
      </c>
      <c r="V46" s="81">
        <v>10</v>
      </c>
      <c r="W46" s="81">
        <v>8</v>
      </c>
      <c r="X46" s="81">
        <v>17</v>
      </c>
      <c r="Y46" s="81">
        <v>6</v>
      </c>
      <c r="Z46" s="81">
        <v>4</v>
      </c>
      <c r="AA46" s="81">
        <v>2</v>
      </c>
      <c r="AB46" s="81">
        <v>1</v>
      </c>
      <c r="AC46" s="81">
        <v>1</v>
      </c>
      <c r="AD46" s="81">
        <v>0</v>
      </c>
      <c r="AE46" s="81">
        <v>0</v>
      </c>
      <c r="AF46" s="81">
        <v>1</v>
      </c>
      <c r="AG46" s="81">
        <v>1</v>
      </c>
      <c r="AH46" s="81">
        <v>0</v>
      </c>
      <c r="AI46" s="81">
        <v>0</v>
      </c>
      <c r="AJ46" s="86">
        <v>0</v>
      </c>
      <c r="AK46" s="87">
        <v>0</v>
      </c>
      <c r="AL46" s="81">
        <v>0</v>
      </c>
      <c r="AM46" s="81">
        <v>0</v>
      </c>
      <c r="AN46" s="81">
        <v>0</v>
      </c>
      <c r="AO46" s="81">
        <v>0</v>
      </c>
      <c r="AP46" s="88">
        <v>0</v>
      </c>
      <c r="AQ46" s="88">
        <v>0</v>
      </c>
      <c r="AR46" s="81">
        <v>0</v>
      </c>
      <c r="AS46" s="81">
        <v>0</v>
      </c>
    </row>
    <row r="47" spans="1:45" ht="15">
      <c r="A47" s="79">
        <v>20171202</v>
      </c>
      <c r="B47" s="80">
        <f t="shared" si="2"/>
        <v>121</v>
      </c>
      <c r="C47" s="80">
        <f t="shared" si="2"/>
        <v>25</v>
      </c>
      <c r="D47" s="81">
        <v>52</v>
      </c>
      <c r="E47" s="81">
        <v>10</v>
      </c>
      <c r="F47" s="81">
        <v>69</v>
      </c>
      <c r="G47" s="81">
        <v>15</v>
      </c>
      <c r="H47" s="82">
        <f t="shared" si="3"/>
        <v>58</v>
      </c>
      <c r="I47" s="82">
        <f t="shared" si="3"/>
        <v>25</v>
      </c>
      <c r="J47" s="83">
        <f t="shared" si="1"/>
        <v>0.53448275862068961</v>
      </c>
      <c r="K47" s="83">
        <f t="shared" si="1"/>
        <v>0.6</v>
      </c>
      <c r="L47" s="80">
        <f t="shared" si="4"/>
        <v>31</v>
      </c>
      <c r="M47" s="80">
        <f t="shared" si="5"/>
        <v>15</v>
      </c>
      <c r="N47" s="81">
        <v>11</v>
      </c>
      <c r="O47" s="81">
        <v>10</v>
      </c>
      <c r="P47" s="81">
        <v>47</v>
      </c>
      <c r="Q47" s="81">
        <v>15</v>
      </c>
      <c r="R47" s="84">
        <v>1</v>
      </c>
      <c r="S47" s="81">
        <v>1</v>
      </c>
      <c r="T47" s="85">
        <v>0</v>
      </c>
      <c r="U47" s="85">
        <v>0</v>
      </c>
      <c r="V47" s="81">
        <v>8</v>
      </c>
      <c r="W47" s="81">
        <v>6</v>
      </c>
      <c r="X47" s="81">
        <v>18</v>
      </c>
      <c r="Y47" s="81">
        <v>6</v>
      </c>
      <c r="Z47" s="81">
        <v>0</v>
      </c>
      <c r="AA47" s="81">
        <v>0</v>
      </c>
      <c r="AB47" s="81">
        <v>2</v>
      </c>
      <c r="AC47" s="81">
        <v>1</v>
      </c>
      <c r="AD47" s="81">
        <v>0</v>
      </c>
      <c r="AE47" s="81">
        <v>0</v>
      </c>
      <c r="AF47" s="81">
        <v>0</v>
      </c>
      <c r="AG47" s="81">
        <v>0</v>
      </c>
      <c r="AH47" s="81">
        <v>0</v>
      </c>
      <c r="AI47" s="81">
        <v>0</v>
      </c>
      <c r="AJ47" s="86">
        <v>1</v>
      </c>
      <c r="AK47" s="87">
        <v>1</v>
      </c>
      <c r="AL47" s="81">
        <v>0</v>
      </c>
      <c r="AM47" s="81">
        <v>0</v>
      </c>
      <c r="AN47" s="81">
        <v>0</v>
      </c>
      <c r="AO47" s="81">
        <v>0</v>
      </c>
      <c r="AP47" s="88">
        <v>0</v>
      </c>
      <c r="AQ47" s="88">
        <v>0</v>
      </c>
      <c r="AR47" s="81">
        <v>1</v>
      </c>
      <c r="AS47" s="81">
        <v>1</v>
      </c>
    </row>
    <row r="48" spans="1:45" ht="15">
      <c r="A48" s="79">
        <v>20171203</v>
      </c>
      <c r="B48" s="80">
        <f t="shared" si="2"/>
        <v>56</v>
      </c>
      <c r="C48" s="80">
        <f t="shared" si="2"/>
        <v>16</v>
      </c>
      <c r="D48" s="81">
        <v>25</v>
      </c>
      <c r="E48" s="81">
        <v>6</v>
      </c>
      <c r="F48" s="81">
        <v>31</v>
      </c>
      <c r="G48" s="81">
        <v>10</v>
      </c>
      <c r="H48" s="82">
        <f t="shared" si="3"/>
        <v>29</v>
      </c>
      <c r="I48" s="82">
        <f t="shared" si="3"/>
        <v>16</v>
      </c>
      <c r="J48" s="83">
        <f t="shared" si="1"/>
        <v>0.51724137931034486</v>
      </c>
      <c r="K48" s="83">
        <f t="shared" si="1"/>
        <v>0.5</v>
      </c>
      <c r="L48" s="80">
        <f t="shared" si="4"/>
        <v>15</v>
      </c>
      <c r="M48" s="80">
        <f t="shared" si="5"/>
        <v>8</v>
      </c>
      <c r="N48" s="81">
        <v>6</v>
      </c>
      <c r="O48" s="81">
        <v>6</v>
      </c>
      <c r="P48" s="81">
        <v>23</v>
      </c>
      <c r="Q48" s="81">
        <v>10</v>
      </c>
      <c r="R48" s="84">
        <v>0</v>
      </c>
      <c r="S48" s="81">
        <v>0</v>
      </c>
      <c r="T48" s="85">
        <v>0</v>
      </c>
      <c r="U48" s="85">
        <v>0</v>
      </c>
      <c r="V48" s="81">
        <v>7</v>
      </c>
      <c r="W48" s="81">
        <v>5</v>
      </c>
      <c r="X48" s="81">
        <v>8</v>
      </c>
      <c r="Y48" s="81">
        <v>3</v>
      </c>
      <c r="Z48" s="81">
        <v>0</v>
      </c>
      <c r="AA48" s="81">
        <v>0</v>
      </c>
      <c r="AB48" s="81">
        <v>0</v>
      </c>
      <c r="AC48" s="81">
        <v>0</v>
      </c>
      <c r="AD48" s="81">
        <v>0</v>
      </c>
      <c r="AE48" s="81">
        <v>0</v>
      </c>
      <c r="AF48" s="81">
        <v>0</v>
      </c>
      <c r="AG48" s="81">
        <v>0</v>
      </c>
      <c r="AH48" s="81">
        <v>0</v>
      </c>
      <c r="AI48" s="81">
        <v>0</v>
      </c>
      <c r="AJ48" s="86">
        <v>0</v>
      </c>
      <c r="AK48" s="87">
        <v>0</v>
      </c>
      <c r="AL48" s="81">
        <v>0</v>
      </c>
      <c r="AM48" s="81">
        <v>0</v>
      </c>
      <c r="AN48" s="81">
        <v>0</v>
      </c>
      <c r="AO48" s="81">
        <v>0</v>
      </c>
      <c r="AP48" s="88">
        <v>0</v>
      </c>
      <c r="AQ48" s="88">
        <v>0</v>
      </c>
      <c r="AR48" s="81">
        <v>0</v>
      </c>
      <c r="AS48" s="81">
        <v>0</v>
      </c>
    </row>
  </sheetData>
  <mergeCells count="31">
    <mergeCell ref="H2:I3"/>
    <mergeCell ref="J2:K3"/>
    <mergeCell ref="L2:M3"/>
    <mergeCell ref="R2:U2"/>
    <mergeCell ref="B3:C3"/>
    <mergeCell ref="D3:E3"/>
    <mergeCell ref="F3:G3"/>
    <mergeCell ref="N3:O3"/>
    <mergeCell ref="P3:Q3"/>
    <mergeCell ref="R3:S3"/>
    <mergeCell ref="AF3:AG3"/>
    <mergeCell ref="AH3:AI3"/>
    <mergeCell ref="AJ3:AK3"/>
    <mergeCell ref="AL3:AM3"/>
    <mergeCell ref="T3:U3"/>
    <mergeCell ref="V3:W3"/>
    <mergeCell ref="X3:Y3"/>
    <mergeCell ref="Z3:AA3"/>
    <mergeCell ref="AB3:AC3"/>
    <mergeCell ref="AD3:AE3"/>
    <mergeCell ref="J1:Q1"/>
    <mergeCell ref="N2:Q2"/>
    <mergeCell ref="V2:Y2"/>
    <mergeCell ref="Z2:AC2"/>
    <mergeCell ref="AD2:AG2"/>
    <mergeCell ref="AH2:AK2"/>
    <mergeCell ref="AL2:AO2"/>
    <mergeCell ref="AP2:AS2"/>
    <mergeCell ref="AN3:AO3"/>
    <mergeCell ref="AP3:AQ3"/>
    <mergeCell ref="AR3:AS3"/>
  </mergeCells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" sqref="H34"/>
    </sheetView>
  </sheetViews>
  <sheetFormatPr baseColWidth="10" defaultColWidth="8.83203125" defaultRowHeight="14"/>
  <cols>
    <col min="1" max="24" width="17" style="67" customWidth="1"/>
    <col min="25" max="16384" width="8.83203125" style="67"/>
  </cols>
  <sheetData>
    <row r="1" spans="1:24" ht="16">
      <c r="A1" s="68" t="s">
        <v>0</v>
      </c>
      <c r="B1" s="68" t="s">
        <v>53</v>
      </c>
      <c r="C1" s="68" t="s">
        <v>54</v>
      </c>
      <c r="D1" s="68" t="s">
        <v>55</v>
      </c>
      <c r="E1" s="68" t="s">
        <v>56</v>
      </c>
      <c r="F1" s="68" t="s">
        <v>57</v>
      </c>
      <c r="G1" s="68" t="s">
        <v>58</v>
      </c>
      <c r="H1" s="68" t="s">
        <v>59</v>
      </c>
      <c r="I1" s="68" t="s">
        <v>60</v>
      </c>
      <c r="J1" s="68" t="s">
        <v>164</v>
      </c>
      <c r="K1" s="68" t="s">
        <v>165</v>
      </c>
      <c r="L1" s="68" t="s">
        <v>166</v>
      </c>
      <c r="M1" s="68" t="s">
        <v>167</v>
      </c>
      <c r="N1" s="68" t="s">
        <v>168</v>
      </c>
      <c r="O1" s="68" t="s">
        <v>169</v>
      </c>
      <c r="P1" s="68" t="s">
        <v>61</v>
      </c>
      <c r="Q1" s="68" t="s">
        <v>170</v>
      </c>
      <c r="R1" s="68" t="s">
        <v>171</v>
      </c>
      <c r="S1" s="68" t="s">
        <v>172</v>
      </c>
      <c r="T1" s="68" t="s">
        <v>173</v>
      </c>
      <c r="U1" s="68" t="s">
        <v>174</v>
      </c>
      <c r="V1" s="68" t="s">
        <v>175</v>
      </c>
      <c r="W1" s="68" t="s">
        <v>62</v>
      </c>
      <c r="X1" s="68" t="s">
        <v>63</v>
      </c>
    </row>
    <row r="2" spans="1:24" ht="15">
      <c r="A2" s="113">
        <v>20171003</v>
      </c>
      <c r="B2" s="113">
        <v>234</v>
      </c>
      <c r="C2" s="113">
        <v>7</v>
      </c>
      <c r="D2" s="113">
        <v>13</v>
      </c>
      <c r="E2" s="113">
        <v>129</v>
      </c>
      <c r="F2" s="113">
        <v>85</v>
      </c>
      <c r="G2" s="113">
        <v>0</v>
      </c>
      <c r="H2" s="113">
        <v>231</v>
      </c>
      <c r="I2" s="113">
        <v>369</v>
      </c>
      <c r="J2" s="113">
        <v>182</v>
      </c>
      <c r="K2" s="113">
        <v>83</v>
      </c>
      <c r="L2" s="113">
        <v>68</v>
      </c>
      <c r="M2" s="113">
        <v>0</v>
      </c>
      <c r="N2" s="113">
        <v>1</v>
      </c>
      <c r="O2" s="113">
        <v>48</v>
      </c>
      <c r="P2" s="113">
        <v>2146950.7400000002</v>
      </c>
      <c r="Q2" s="113">
        <v>876059</v>
      </c>
      <c r="R2" s="113">
        <v>799881</v>
      </c>
      <c r="S2" s="113">
        <v>420009</v>
      </c>
      <c r="T2" s="113">
        <v>0</v>
      </c>
      <c r="U2" s="113">
        <v>423.19</v>
      </c>
      <c r="V2" s="113">
        <v>50578.55</v>
      </c>
      <c r="W2" s="113">
        <v>2137033.54</v>
      </c>
      <c r="X2" s="113">
        <v>9917.2000000000007</v>
      </c>
    </row>
    <row r="3" spans="1:24" ht="15">
      <c r="A3" s="113">
        <v>20171004</v>
      </c>
      <c r="B3" s="113">
        <v>315</v>
      </c>
      <c r="C3" s="113">
        <v>3</v>
      </c>
      <c r="D3" s="113">
        <v>84</v>
      </c>
      <c r="E3" s="113">
        <v>131</v>
      </c>
      <c r="F3" s="113">
        <v>97</v>
      </c>
      <c r="G3" s="113">
        <v>0</v>
      </c>
      <c r="H3" s="113">
        <v>315</v>
      </c>
      <c r="I3" s="113">
        <v>294</v>
      </c>
      <c r="J3" s="113">
        <v>105</v>
      </c>
      <c r="K3" s="113">
        <v>79</v>
      </c>
      <c r="L3" s="113">
        <v>82</v>
      </c>
      <c r="M3" s="113">
        <v>0</v>
      </c>
      <c r="N3" s="113">
        <v>2</v>
      </c>
      <c r="O3" s="113">
        <v>47</v>
      </c>
      <c r="P3" s="113">
        <v>2454521.92</v>
      </c>
      <c r="Q3" s="113">
        <v>713582</v>
      </c>
      <c r="R3" s="113">
        <v>1074107</v>
      </c>
      <c r="S3" s="113">
        <v>619060</v>
      </c>
      <c r="T3" s="113">
        <v>0</v>
      </c>
      <c r="U3" s="113">
        <v>10456.44</v>
      </c>
      <c r="V3" s="113">
        <v>37316.480000000003</v>
      </c>
      <c r="W3" s="113">
        <v>2452510.09</v>
      </c>
      <c r="X3" s="113">
        <v>2011.83</v>
      </c>
    </row>
    <row r="4" spans="1:24" ht="15">
      <c r="A4" s="113">
        <v>20171005</v>
      </c>
      <c r="B4" s="113">
        <v>215</v>
      </c>
      <c r="C4" s="113">
        <v>8</v>
      </c>
      <c r="D4" s="113">
        <v>17</v>
      </c>
      <c r="E4" s="113">
        <v>112</v>
      </c>
      <c r="F4" s="113">
        <v>78</v>
      </c>
      <c r="G4" s="113">
        <v>0</v>
      </c>
      <c r="H4" s="113">
        <v>212</v>
      </c>
      <c r="I4" s="113">
        <v>343</v>
      </c>
      <c r="J4" s="113">
        <v>127</v>
      </c>
      <c r="K4" s="113">
        <v>86</v>
      </c>
      <c r="L4" s="113">
        <v>82</v>
      </c>
      <c r="M4" s="113">
        <v>0</v>
      </c>
      <c r="N4" s="113">
        <v>4</v>
      </c>
      <c r="O4" s="113">
        <v>60</v>
      </c>
      <c r="P4" s="113">
        <v>2340290.71</v>
      </c>
      <c r="Q4" s="113">
        <v>983199</v>
      </c>
      <c r="R4" s="113">
        <v>681187</v>
      </c>
      <c r="S4" s="113">
        <v>597423</v>
      </c>
      <c r="T4" s="113">
        <v>0</v>
      </c>
      <c r="U4" s="113">
        <v>10607.56</v>
      </c>
      <c r="V4" s="113">
        <v>67874.149999999994</v>
      </c>
      <c r="W4" s="113">
        <v>2335728.89</v>
      </c>
      <c r="X4" s="113">
        <v>4561.82</v>
      </c>
    </row>
    <row r="5" spans="1:24" ht="15">
      <c r="A5" s="113">
        <v>20171006</v>
      </c>
      <c r="B5" s="113">
        <v>312</v>
      </c>
      <c r="C5" s="113">
        <v>9</v>
      </c>
      <c r="D5" s="113">
        <v>89</v>
      </c>
      <c r="E5" s="113">
        <v>127</v>
      </c>
      <c r="F5" s="113">
        <v>87</v>
      </c>
      <c r="G5" s="113">
        <v>0</v>
      </c>
      <c r="H5" s="113">
        <v>307</v>
      </c>
      <c r="I5" s="113">
        <v>345</v>
      </c>
      <c r="J5" s="113">
        <v>136</v>
      </c>
      <c r="K5" s="113">
        <v>82</v>
      </c>
      <c r="L5" s="113">
        <v>90</v>
      </c>
      <c r="M5" s="113">
        <v>0</v>
      </c>
      <c r="N5" s="113">
        <v>8</v>
      </c>
      <c r="O5" s="113">
        <v>47</v>
      </c>
      <c r="P5" s="113">
        <v>2659126.7400000002</v>
      </c>
      <c r="Q5" s="113">
        <v>585337</v>
      </c>
      <c r="R5" s="113">
        <v>1128539</v>
      </c>
      <c r="S5" s="113">
        <v>853284</v>
      </c>
      <c r="T5" s="113">
        <v>0</v>
      </c>
      <c r="U5" s="113">
        <v>42010.62</v>
      </c>
      <c r="V5" s="113">
        <v>49956.12</v>
      </c>
      <c r="W5" s="113">
        <v>2637600.5099999998</v>
      </c>
      <c r="X5" s="113">
        <v>21526.23</v>
      </c>
    </row>
    <row r="6" spans="1:24" ht="15">
      <c r="A6" s="113">
        <v>20171007</v>
      </c>
      <c r="B6" s="113">
        <v>263</v>
      </c>
      <c r="C6" s="113">
        <v>11</v>
      </c>
      <c r="D6" s="113">
        <v>79</v>
      </c>
      <c r="E6" s="113">
        <v>126</v>
      </c>
      <c r="F6" s="113">
        <v>47</v>
      </c>
      <c r="G6" s="113">
        <v>0</v>
      </c>
      <c r="H6" s="113">
        <v>255</v>
      </c>
      <c r="I6" s="113">
        <v>402</v>
      </c>
      <c r="J6" s="113">
        <v>126</v>
      </c>
      <c r="K6" s="113">
        <v>127</v>
      </c>
      <c r="L6" s="113">
        <v>96</v>
      </c>
      <c r="M6" s="113">
        <v>0</v>
      </c>
      <c r="N6" s="113">
        <v>8</v>
      </c>
      <c r="O6" s="113">
        <v>71</v>
      </c>
      <c r="P6" s="113">
        <v>4036761.17</v>
      </c>
      <c r="Q6" s="113">
        <v>874002</v>
      </c>
      <c r="R6" s="113">
        <v>1522121</v>
      </c>
      <c r="S6" s="113">
        <v>1450710</v>
      </c>
      <c r="T6" s="113">
        <v>0</v>
      </c>
      <c r="U6" s="113">
        <v>12128.35</v>
      </c>
      <c r="V6" s="113">
        <v>177799.82</v>
      </c>
      <c r="W6" s="113">
        <v>4029462.94</v>
      </c>
      <c r="X6" s="113">
        <v>7298.23</v>
      </c>
    </row>
    <row r="7" spans="1:24" ht="15">
      <c r="A7" s="113">
        <v>20171008</v>
      </c>
      <c r="B7" s="113">
        <v>238</v>
      </c>
      <c r="C7" s="113">
        <v>11</v>
      </c>
      <c r="D7" s="113">
        <v>18</v>
      </c>
      <c r="E7" s="113">
        <v>140</v>
      </c>
      <c r="F7" s="113">
        <v>69</v>
      </c>
      <c r="G7" s="113">
        <v>0</v>
      </c>
      <c r="H7" s="113">
        <v>237</v>
      </c>
      <c r="I7" s="113">
        <v>512</v>
      </c>
      <c r="J7" s="113">
        <v>158</v>
      </c>
      <c r="K7" s="113">
        <v>148</v>
      </c>
      <c r="L7" s="113">
        <v>133</v>
      </c>
      <c r="M7" s="113">
        <v>0</v>
      </c>
      <c r="N7" s="113">
        <v>50</v>
      </c>
      <c r="O7" s="113">
        <v>56</v>
      </c>
      <c r="P7" s="113">
        <v>5062856.84</v>
      </c>
      <c r="Q7" s="113">
        <v>1138392</v>
      </c>
      <c r="R7" s="113">
        <v>1454101</v>
      </c>
      <c r="S7" s="113">
        <v>2052587</v>
      </c>
      <c r="T7" s="113">
        <v>0</v>
      </c>
      <c r="U7" s="113">
        <v>289770.56</v>
      </c>
      <c r="V7" s="113">
        <v>128006.28</v>
      </c>
      <c r="W7" s="113">
        <v>5062277.8</v>
      </c>
      <c r="X7" s="113">
        <v>579.04</v>
      </c>
    </row>
    <row r="8" spans="1:24" ht="15">
      <c r="A8" s="113">
        <v>20171009</v>
      </c>
      <c r="B8" s="113">
        <v>334</v>
      </c>
      <c r="C8" s="113">
        <v>18</v>
      </c>
      <c r="D8" s="113">
        <v>62</v>
      </c>
      <c r="E8" s="113">
        <v>180</v>
      </c>
      <c r="F8" s="113">
        <v>64</v>
      </c>
      <c r="G8" s="113">
        <v>10</v>
      </c>
      <c r="H8" s="113">
        <v>331</v>
      </c>
      <c r="I8" s="113">
        <v>1197</v>
      </c>
      <c r="J8" s="113">
        <v>429</v>
      </c>
      <c r="K8" s="113">
        <v>344</v>
      </c>
      <c r="L8" s="113">
        <v>288</v>
      </c>
      <c r="M8" s="113">
        <v>0</v>
      </c>
      <c r="N8" s="113">
        <v>58</v>
      </c>
      <c r="O8" s="113">
        <v>189</v>
      </c>
      <c r="P8" s="113">
        <v>13368284.51</v>
      </c>
      <c r="Q8" s="113">
        <v>3504579</v>
      </c>
      <c r="R8" s="113">
        <v>4019107.62</v>
      </c>
      <c r="S8" s="113">
        <v>4803668</v>
      </c>
      <c r="T8" s="113">
        <v>0</v>
      </c>
      <c r="U8" s="113">
        <v>632547.51</v>
      </c>
      <c r="V8" s="113">
        <v>408382.38</v>
      </c>
      <c r="W8" s="113">
        <v>13345649.42</v>
      </c>
      <c r="X8" s="113">
        <v>22635.09</v>
      </c>
    </row>
    <row r="9" spans="1:24" ht="15">
      <c r="A9" s="113">
        <v>20171010</v>
      </c>
      <c r="B9" s="113">
        <v>662</v>
      </c>
      <c r="C9" s="113">
        <v>18</v>
      </c>
      <c r="D9" s="113">
        <v>98</v>
      </c>
      <c r="E9" s="113">
        <v>223</v>
      </c>
      <c r="F9" s="113">
        <v>61</v>
      </c>
      <c r="G9" s="113">
        <v>262</v>
      </c>
      <c r="H9" s="113">
        <v>658</v>
      </c>
      <c r="I9" s="113">
        <v>1282</v>
      </c>
      <c r="J9" s="113">
        <v>530</v>
      </c>
      <c r="K9" s="113">
        <v>309</v>
      </c>
      <c r="L9" s="113">
        <v>373</v>
      </c>
      <c r="M9" s="113">
        <v>0</v>
      </c>
      <c r="N9" s="113">
        <v>23</v>
      </c>
      <c r="O9" s="113">
        <v>142</v>
      </c>
      <c r="P9" s="113">
        <v>15326991.529999999</v>
      </c>
      <c r="Q9" s="113">
        <v>5434656</v>
      </c>
      <c r="R9" s="113">
        <v>3844373</v>
      </c>
      <c r="S9" s="113">
        <v>5409035.2999999998</v>
      </c>
      <c r="T9" s="113">
        <v>0</v>
      </c>
      <c r="U9" s="113">
        <v>161675.29999999999</v>
      </c>
      <c r="V9" s="113">
        <v>477251.93</v>
      </c>
      <c r="W9" s="113">
        <v>15286779.98</v>
      </c>
      <c r="X9" s="113">
        <v>40211.550000000003</v>
      </c>
    </row>
    <row r="10" spans="1:24" ht="15">
      <c r="A10" s="113">
        <v>20171011</v>
      </c>
      <c r="B10" s="113">
        <v>464</v>
      </c>
      <c r="C10" s="113">
        <v>22</v>
      </c>
      <c r="D10" s="113">
        <v>72</v>
      </c>
      <c r="E10" s="113">
        <v>203</v>
      </c>
      <c r="F10" s="113">
        <v>54</v>
      </c>
      <c r="G10" s="113">
        <v>113</v>
      </c>
      <c r="H10" s="113">
        <v>455</v>
      </c>
      <c r="I10" s="113">
        <v>1138</v>
      </c>
      <c r="J10" s="113">
        <v>466</v>
      </c>
      <c r="K10" s="113">
        <v>280</v>
      </c>
      <c r="L10" s="113">
        <v>272</v>
      </c>
      <c r="M10" s="113">
        <v>0</v>
      </c>
      <c r="N10" s="113">
        <v>48</v>
      </c>
      <c r="O10" s="113">
        <v>178</v>
      </c>
      <c r="P10" s="113">
        <v>14457308.09</v>
      </c>
      <c r="Q10" s="113">
        <v>3843780</v>
      </c>
      <c r="R10" s="113">
        <v>5279187.38</v>
      </c>
      <c r="S10" s="113">
        <v>4050603.7</v>
      </c>
      <c r="T10" s="113">
        <v>0</v>
      </c>
      <c r="U10" s="113">
        <v>393353.02</v>
      </c>
      <c r="V10" s="113">
        <v>890383.99</v>
      </c>
      <c r="W10" s="113">
        <v>14391168.300000001</v>
      </c>
      <c r="X10" s="113">
        <v>66139.789999999994</v>
      </c>
    </row>
    <row r="11" spans="1:24" ht="15">
      <c r="A11" s="113">
        <v>20171012</v>
      </c>
      <c r="B11" s="113">
        <v>509</v>
      </c>
      <c r="C11" s="113">
        <v>15</v>
      </c>
      <c r="D11" s="113">
        <v>74</v>
      </c>
      <c r="E11" s="113">
        <v>183</v>
      </c>
      <c r="F11" s="113">
        <v>102</v>
      </c>
      <c r="G11" s="113">
        <v>135</v>
      </c>
      <c r="H11" s="113">
        <v>498</v>
      </c>
      <c r="I11" s="113">
        <v>1245</v>
      </c>
      <c r="J11" s="113">
        <v>537</v>
      </c>
      <c r="K11" s="113">
        <v>360</v>
      </c>
      <c r="L11" s="113">
        <v>253</v>
      </c>
      <c r="M11" s="113">
        <v>0</v>
      </c>
      <c r="N11" s="113">
        <v>45</v>
      </c>
      <c r="O11" s="113">
        <v>151</v>
      </c>
      <c r="P11" s="113">
        <v>14356087.52</v>
      </c>
      <c r="Q11" s="113">
        <v>4136995</v>
      </c>
      <c r="R11" s="113">
        <v>5823974</v>
      </c>
      <c r="S11" s="113">
        <v>3635150</v>
      </c>
      <c r="T11" s="113">
        <v>0</v>
      </c>
      <c r="U11" s="113">
        <v>218252.21</v>
      </c>
      <c r="V11" s="113">
        <v>541716.31000000006</v>
      </c>
      <c r="W11" s="113">
        <v>14330194.74</v>
      </c>
      <c r="X11" s="113">
        <v>25892.78</v>
      </c>
    </row>
    <row r="12" spans="1:24" ht="15">
      <c r="A12" s="113">
        <v>20171013</v>
      </c>
      <c r="B12" s="113">
        <v>371</v>
      </c>
      <c r="C12" s="113">
        <v>10</v>
      </c>
      <c r="D12" s="113">
        <v>77</v>
      </c>
      <c r="E12" s="113">
        <v>177</v>
      </c>
      <c r="F12" s="113">
        <v>74</v>
      </c>
      <c r="G12" s="113">
        <v>33</v>
      </c>
      <c r="H12" s="113">
        <v>367</v>
      </c>
      <c r="I12" s="113">
        <v>986</v>
      </c>
      <c r="J12" s="113">
        <v>461</v>
      </c>
      <c r="K12" s="113">
        <v>227</v>
      </c>
      <c r="L12" s="113">
        <v>197</v>
      </c>
      <c r="M12" s="113">
        <v>0</v>
      </c>
      <c r="N12" s="113">
        <v>27</v>
      </c>
      <c r="O12" s="113">
        <v>142</v>
      </c>
      <c r="P12" s="113">
        <v>10279076.27</v>
      </c>
      <c r="Q12" s="113">
        <v>4456104</v>
      </c>
      <c r="R12" s="113">
        <v>2834764</v>
      </c>
      <c r="S12" s="113">
        <v>2247824</v>
      </c>
      <c r="T12" s="113">
        <v>0</v>
      </c>
      <c r="U12" s="113">
        <v>264170.33</v>
      </c>
      <c r="V12" s="113">
        <v>476213.94</v>
      </c>
      <c r="W12" s="113">
        <v>10269045.1</v>
      </c>
      <c r="X12" s="113">
        <v>10031.17</v>
      </c>
    </row>
    <row r="13" spans="1:24" ht="15">
      <c r="A13" s="113">
        <v>20171014</v>
      </c>
      <c r="B13" s="113">
        <v>219</v>
      </c>
      <c r="C13" s="113">
        <v>8</v>
      </c>
      <c r="D13" s="113">
        <v>16</v>
      </c>
      <c r="E13" s="113">
        <v>147</v>
      </c>
      <c r="F13" s="113">
        <v>48</v>
      </c>
      <c r="G13" s="113">
        <v>0</v>
      </c>
      <c r="H13" s="113">
        <v>219</v>
      </c>
      <c r="I13" s="113">
        <v>625</v>
      </c>
      <c r="J13" s="113">
        <v>257</v>
      </c>
      <c r="K13" s="113">
        <v>158</v>
      </c>
      <c r="L13" s="113">
        <v>138</v>
      </c>
      <c r="M13" s="113">
        <v>0</v>
      </c>
      <c r="N13" s="113">
        <v>11</v>
      </c>
      <c r="O13" s="113">
        <v>110</v>
      </c>
      <c r="P13" s="113">
        <v>5701513.3499999996</v>
      </c>
      <c r="Q13" s="113">
        <v>1978036</v>
      </c>
      <c r="R13" s="113">
        <v>1827053</v>
      </c>
      <c r="S13" s="113">
        <v>1615314</v>
      </c>
      <c r="T13" s="113">
        <v>0</v>
      </c>
      <c r="U13" s="113">
        <v>38193.15</v>
      </c>
      <c r="V13" s="113">
        <v>242917.2</v>
      </c>
      <c r="W13" s="113">
        <v>5685570.5300000003</v>
      </c>
      <c r="X13" s="113">
        <v>15942.82</v>
      </c>
    </row>
    <row r="14" spans="1:24" ht="15">
      <c r="A14" s="113">
        <v>20171015</v>
      </c>
      <c r="B14" s="113">
        <v>321</v>
      </c>
      <c r="C14" s="113">
        <v>4</v>
      </c>
      <c r="D14" s="113">
        <v>25</v>
      </c>
      <c r="E14" s="113">
        <v>148</v>
      </c>
      <c r="F14" s="113">
        <v>66</v>
      </c>
      <c r="G14" s="113">
        <v>78</v>
      </c>
      <c r="H14" s="113">
        <v>315</v>
      </c>
      <c r="I14" s="113">
        <v>665</v>
      </c>
      <c r="J14" s="113">
        <v>226</v>
      </c>
      <c r="K14" s="113">
        <v>160</v>
      </c>
      <c r="L14" s="113">
        <v>183</v>
      </c>
      <c r="M14" s="113">
        <v>0</v>
      </c>
      <c r="N14" s="113">
        <v>25</v>
      </c>
      <c r="O14" s="113">
        <v>117</v>
      </c>
      <c r="P14" s="113">
        <v>6607536.6500000004</v>
      </c>
      <c r="Q14" s="113">
        <v>1535741</v>
      </c>
      <c r="R14" s="113">
        <v>2245561</v>
      </c>
      <c r="S14" s="113">
        <v>2503471</v>
      </c>
      <c r="T14" s="113">
        <v>0</v>
      </c>
      <c r="U14" s="113">
        <v>66008.350000000006</v>
      </c>
      <c r="V14" s="113">
        <v>256755.3</v>
      </c>
      <c r="W14" s="113">
        <v>6598103.3399999999</v>
      </c>
      <c r="X14" s="113">
        <v>9433.31</v>
      </c>
    </row>
    <row r="15" spans="1:24" ht="15">
      <c r="A15" s="113">
        <v>20171016</v>
      </c>
      <c r="B15" s="113">
        <v>435</v>
      </c>
      <c r="C15" s="113">
        <v>16</v>
      </c>
      <c r="D15" s="113">
        <v>28</v>
      </c>
      <c r="E15" s="113">
        <v>156</v>
      </c>
      <c r="F15" s="113">
        <v>40</v>
      </c>
      <c r="G15" s="113">
        <v>195</v>
      </c>
      <c r="H15" s="113">
        <v>428</v>
      </c>
      <c r="I15" s="113">
        <v>1327</v>
      </c>
      <c r="J15" s="113">
        <v>573</v>
      </c>
      <c r="K15" s="113">
        <v>371</v>
      </c>
      <c r="L15" s="113">
        <v>288</v>
      </c>
      <c r="M15" s="113">
        <v>0</v>
      </c>
      <c r="N15" s="113">
        <v>37</v>
      </c>
      <c r="O15" s="113">
        <v>182</v>
      </c>
      <c r="P15" s="113">
        <v>14450424.66</v>
      </c>
      <c r="Q15" s="113">
        <v>4361446</v>
      </c>
      <c r="R15" s="113">
        <v>5694827</v>
      </c>
      <c r="S15" s="113">
        <v>3506953</v>
      </c>
      <c r="T15" s="113">
        <v>0</v>
      </c>
      <c r="U15" s="113">
        <v>325766.33</v>
      </c>
      <c r="V15" s="113">
        <v>561432.32999999996</v>
      </c>
      <c r="W15" s="113">
        <v>14411215.59</v>
      </c>
      <c r="X15" s="113">
        <v>39209.07</v>
      </c>
    </row>
    <row r="16" spans="1:24" ht="15">
      <c r="A16" s="113">
        <v>20171017</v>
      </c>
      <c r="B16" s="113">
        <v>382</v>
      </c>
      <c r="C16" s="113">
        <v>12</v>
      </c>
      <c r="D16" s="113">
        <v>68</v>
      </c>
      <c r="E16" s="113">
        <v>148</v>
      </c>
      <c r="F16" s="113">
        <v>14</v>
      </c>
      <c r="G16" s="113">
        <v>140</v>
      </c>
      <c r="H16" s="113">
        <v>375</v>
      </c>
      <c r="I16" s="113">
        <v>1093</v>
      </c>
      <c r="J16" s="113">
        <v>487</v>
      </c>
      <c r="K16" s="113">
        <v>264</v>
      </c>
      <c r="L16" s="113">
        <v>225</v>
      </c>
      <c r="M16" s="113">
        <v>0</v>
      </c>
      <c r="N16" s="113">
        <v>32</v>
      </c>
      <c r="O16" s="113">
        <v>172</v>
      </c>
      <c r="P16" s="113">
        <v>12509081.01</v>
      </c>
      <c r="Q16" s="113">
        <v>4705150</v>
      </c>
      <c r="R16" s="113">
        <v>4000642</v>
      </c>
      <c r="S16" s="113">
        <v>3158082.82</v>
      </c>
      <c r="T16" s="113">
        <v>0</v>
      </c>
      <c r="U16" s="113">
        <v>183353</v>
      </c>
      <c r="V16" s="113">
        <v>461853.19</v>
      </c>
      <c r="W16" s="113">
        <v>12467159.65</v>
      </c>
      <c r="X16" s="113">
        <v>41921.360000000001</v>
      </c>
    </row>
    <row r="17" spans="1:24" ht="15">
      <c r="A17" s="113">
        <v>20171018</v>
      </c>
      <c r="B17" s="113">
        <v>396</v>
      </c>
      <c r="C17" s="113">
        <v>13</v>
      </c>
      <c r="D17" s="113">
        <v>71</v>
      </c>
      <c r="E17" s="113">
        <v>150</v>
      </c>
      <c r="F17" s="113">
        <v>15</v>
      </c>
      <c r="G17" s="113">
        <v>147</v>
      </c>
      <c r="H17" s="113">
        <v>392</v>
      </c>
      <c r="I17" s="113">
        <v>1184</v>
      </c>
      <c r="J17" s="113">
        <v>535</v>
      </c>
      <c r="K17" s="113">
        <v>318</v>
      </c>
      <c r="L17" s="113">
        <v>254</v>
      </c>
      <c r="M17" s="113">
        <v>0</v>
      </c>
      <c r="N17" s="113">
        <v>99</v>
      </c>
      <c r="O17" s="113">
        <v>81</v>
      </c>
      <c r="P17" s="113">
        <v>13917227.52</v>
      </c>
      <c r="Q17" s="113">
        <v>4469220</v>
      </c>
      <c r="R17" s="113">
        <v>3945053</v>
      </c>
      <c r="S17" s="113">
        <v>3419328.18</v>
      </c>
      <c r="T17" s="113">
        <v>0</v>
      </c>
      <c r="U17" s="113">
        <v>1588547.81</v>
      </c>
      <c r="V17" s="113">
        <v>495078.53</v>
      </c>
      <c r="W17" s="113">
        <v>13902234.73</v>
      </c>
      <c r="X17" s="113">
        <v>14992.79</v>
      </c>
    </row>
    <row r="18" spans="1:24" ht="15">
      <c r="A18" s="113">
        <v>20171019</v>
      </c>
      <c r="B18" s="113">
        <v>356</v>
      </c>
      <c r="C18" s="113">
        <v>5</v>
      </c>
      <c r="D18" s="113">
        <v>22</v>
      </c>
      <c r="E18" s="113">
        <v>166</v>
      </c>
      <c r="F18" s="113">
        <v>16</v>
      </c>
      <c r="G18" s="113">
        <v>147</v>
      </c>
      <c r="H18" s="113">
        <v>349</v>
      </c>
      <c r="I18" s="113">
        <v>1158</v>
      </c>
      <c r="J18" s="113">
        <v>517</v>
      </c>
      <c r="K18" s="113">
        <v>295</v>
      </c>
      <c r="L18" s="113">
        <v>268</v>
      </c>
      <c r="M18" s="113">
        <v>0</v>
      </c>
      <c r="N18" s="113">
        <v>103</v>
      </c>
      <c r="O18" s="113">
        <v>71</v>
      </c>
      <c r="P18" s="113">
        <v>14193998.189999999</v>
      </c>
      <c r="Q18" s="113">
        <v>3604788</v>
      </c>
      <c r="R18" s="113">
        <v>4187194</v>
      </c>
      <c r="S18" s="113">
        <v>4462741</v>
      </c>
      <c r="T18" s="113">
        <v>0</v>
      </c>
      <c r="U18" s="113">
        <v>1562699.92</v>
      </c>
      <c r="V18" s="113">
        <v>376575.27</v>
      </c>
      <c r="W18" s="113">
        <v>14171381.130000001</v>
      </c>
      <c r="X18" s="113">
        <v>22617.06</v>
      </c>
    </row>
    <row r="19" spans="1:24" ht="15">
      <c r="A19" s="113">
        <v>20171020</v>
      </c>
      <c r="B19" s="113">
        <v>355</v>
      </c>
      <c r="C19" s="113">
        <v>8</v>
      </c>
      <c r="D19" s="113">
        <v>146</v>
      </c>
      <c r="E19" s="113">
        <v>148</v>
      </c>
      <c r="F19" s="113">
        <v>19</v>
      </c>
      <c r="G19" s="113">
        <v>34</v>
      </c>
      <c r="H19" s="113">
        <v>347</v>
      </c>
      <c r="I19" s="113">
        <v>813</v>
      </c>
      <c r="J19" s="113">
        <v>411</v>
      </c>
      <c r="K19" s="113">
        <v>199</v>
      </c>
      <c r="L19" s="113">
        <v>167</v>
      </c>
      <c r="M19" s="113">
        <v>0</v>
      </c>
      <c r="N19" s="113">
        <v>26</v>
      </c>
      <c r="O19" s="113">
        <v>60</v>
      </c>
      <c r="P19" s="113">
        <v>9396959.4299999997</v>
      </c>
      <c r="Q19" s="113">
        <v>3145801</v>
      </c>
      <c r="R19" s="113">
        <v>2449235</v>
      </c>
      <c r="S19" s="113">
        <v>2875318</v>
      </c>
      <c r="T19" s="113">
        <v>0</v>
      </c>
      <c r="U19" s="113">
        <v>192573.55</v>
      </c>
      <c r="V19" s="113">
        <v>734031.88</v>
      </c>
      <c r="W19" s="113">
        <v>9373663.7300000004</v>
      </c>
      <c r="X19" s="113">
        <v>23295.7</v>
      </c>
    </row>
    <row r="20" spans="1:24" ht="15">
      <c r="A20" s="113">
        <v>20171021</v>
      </c>
      <c r="B20" s="113">
        <v>144</v>
      </c>
      <c r="C20" s="113">
        <v>11</v>
      </c>
      <c r="D20" s="113">
        <v>21</v>
      </c>
      <c r="E20" s="113">
        <v>99</v>
      </c>
      <c r="F20" s="113">
        <v>13</v>
      </c>
      <c r="G20" s="113">
        <v>0</v>
      </c>
      <c r="H20" s="113">
        <v>142</v>
      </c>
      <c r="I20" s="113">
        <v>541</v>
      </c>
      <c r="J20" s="113">
        <v>186</v>
      </c>
      <c r="K20" s="113">
        <v>179</v>
      </c>
      <c r="L20" s="113">
        <v>150</v>
      </c>
      <c r="M20" s="113">
        <v>0</v>
      </c>
      <c r="N20" s="113">
        <v>11</v>
      </c>
      <c r="O20" s="113">
        <v>44</v>
      </c>
      <c r="P20" s="113">
        <v>4460168.58</v>
      </c>
      <c r="Q20" s="113">
        <v>1218881</v>
      </c>
      <c r="R20" s="113">
        <v>1416078</v>
      </c>
      <c r="S20" s="113">
        <v>1333066</v>
      </c>
      <c r="T20" s="113">
        <v>0</v>
      </c>
      <c r="U20" s="113">
        <v>50584.43</v>
      </c>
      <c r="V20" s="113">
        <v>441559.15</v>
      </c>
      <c r="W20" s="113">
        <v>4441899.0999999996</v>
      </c>
      <c r="X20" s="113">
        <v>18269.48</v>
      </c>
    </row>
    <row r="21" spans="1:24" ht="15">
      <c r="A21" s="113">
        <v>20171022</v>
      </c>
      <c r="B21" s="113">
        <v>149</v>
      </c>
      <c r="C21" s="113">
        <v>11</v>
      </c>
      <c r="D21" s="113">
        <v>18</v>
      </c>
      <c r="E21" s="113">
        <v>81</v>
      </c>
      <c r="F21" s="113">
        <v>18</v>
      </c>
      <c r="G21" s="113">
        <v>21</v>
      </c>
      <c r="H21" s="113">
        <v>146</v>
      </c>
      <c r="I21" s="113">
        <v>631</v>
      </c>
      <c r="J21" s="113">
        <v>247</v>
      </c>
      <c r="K21" s="113">
        <v>161</v>
      </c>
      <c r="L21" s="113">
        <v>160</v>
      </c>
      <c r="M21" s="113">
        <v>0</v>
      </c>
      <c r="N21" s="113">
        <v>52</v>
      </c>
      <c r="O21" s="113">
        <v>42</v>
      </c>
      <c r="P21" s="113">
        <v>6697248.4100000001</v>
      </c>
      <c r="Q21" s="113">
        <v>1830843</v>
      </c>
      <c r="R21" s="113">
        <v>1745988</v>
      </c>
      <c r="S21" s="113">
        <v>2101014</v>
      </c>
      <c r="T21" s="113">
        <v>0</v>
      </c>
      <c r="U21" s="113">
        <v>824742.25</v>
      </c>
      <c r="V21" s="113">
        <v>194661.16</v>
      </c>
      <c r="W21" s="113">
        <v>6682237.5800000001</v>
      </c>
      <c r="X21" s="113">
        <v>15010.83</v>
      </c>
    </row>
    <row r="22" spans="1:24" ht="15">
      <c r="A22" s="113">
        <v>20171023</v>
      </c>
      <c r="B22" s="113">
        <v>489</v>
      </c>
      <c r="C22" s="113">
        <v>10</v>
      </c>
      <c r="D22" s="113">
        <v>154</v>
      </c>
      <c r="E22" s="113">
        <v>100</v>
      </c>
      <c r="F22" s="113">
        <v>14</v>
      </c>
      <c r="G22" s="113">
        <v>211</v>
      </c>
      <c r="H22" s="113">
        <v>489</v>
      </c>
      <c r="I22" s="113">
        <v>1200</v>
      </c>
      <c r="J22" s="113">
        <v>596</v>
      </c>
      <c r="K22" s="113">
        <v>293</v>
      </c>
      <c r="L22" s="113">
        <v>232</v>
      </c>
      <c r="M22" s="113">
        <v>0</v>
      </c>
      <c r="N22" s="113">
        <v>78</v>
      </c>
      <c r="O22" s="113">
        <v>106</v>
      </c>
      <c r="P22" s="113">
        <v>13972123.720000001</v>
      </c>
      <c r="Q22" s="113">
        <v>4356534</v>
      </c>
      <c r="R22" s="113">
        <v>3849295</v>
      </c>
      <c r="S22" s="113">
        <v>3956160</v>
      </c>
      <c r="T22" s="113">
        <v>0</v>
      </c>
      <c r="U22" s="113">
        <v>913309.38</v>
      </c>
      <c r="V22" s="113">
        <v>896825.34</v>
      </c>
      <c r="W22" s="113">
        <v>13935761.4</v>
      </c>
      <c r="X22" s="113">
        <v>36362.32</v>
      </c>
    </row>
    <row r="23" spans="1:24" ht="15">
      <c r="A23" s="113">
        <v>20171024</v>
      </c>
      <c r="B23" s="113">
        <v>490</v>
      </c>
      <c r="C23" s="113">
        <v>15</v>
      </c>
      <c r="D23" s="113">
        <v>225</v>
      </c>
      <c r="E23" s="113">
        <v>103</v>
      </c>
      <c r="F23" s="113">
        <v>30</v>
      </c>
      <c r="G23" s="113">
        <v>117</v>
      </c>
      <c r="H23" s="113">
        <v>481</v>
      </c>
      <c r="I23" s="113">
        <v>925</v>
      </c>
      <c r="J23" s="113">
        <v>407</v>
      </c>
      <c r="K23" s="113">
        <v>231</v>
      </c>
      <c r="L23" s="113">
        <v>230</v>
      </c>
      <c r="M23" s="113">
        <v>0</v>
      </c>
      <c r="N23" s="113">
        <v>58</v>
      </c>
      <c r="O23" s="113">
        <v>73</v>
      </c>
      <c r="P23" s="113">
        <v>10573165.970000001</v>
      </c>
      <c r="Q23" s="113">
        <v>3052457</v>
      </c>
      <c r="R23" s="113">
        <v>3324067</v>
      </c>
      <c r="S23" s="113">
        <v>3333834</v>
      </c>
      <c r="T23" s="113">
        <v>0</v>
      </c>
      <c r="U23" s="113">
        <v>367252.27</v>
      </c>
      <c r="V23" s="113">
        <v>495555.7</v>
      </c>
      <c r="W23" s="113">
        <v>10559555.65</v>
      </c>
      <c r="X23" s="113">
        <v>13610.32</v>
      </c>
    </row>
    <row r="24" spans="1:24" ht="15">
      <c r="A24" s="113">
        <v>20171025</v>
      </c>
      <c r="B24" s="113">
        <v>285</v>
      </c>
      <c r="C24" s="113">
        <v>11</v>
      </c>
      <c r="D24" s="113">
        <v>17</v>
      </c>
      <c r="E24" s="113">
        <v>117</v>
      </c>
      <c r="F24" s="113">
        <v>58</v>
      </c>
      <c r="G24" s="113">
        <v>82</v>
      </c>
      <c r="H24" s="113">
        <v>285</v>
      </c>
      <c r="I24" s="113">
        <v>1294</v>
      </c>
      <c r="J24" s="113">
        <v>622</v>
      </c>
      <c r="K24" s="113">
        <v>339</v>
      </c>
      <c r="L24" s="113">
        <v>314</v>
      </c>
      <c r="M24" s="113">
        <v>0</v>
      </c>
      <c r="N24" s="113">
        <v>51</v>
      </c>
      <c r="O24" s="113">
        <v>78</v>
      </c>
      <c r="P24" s="113">
        <v>13085895.779999999</v>
      </c>
      <c r="Q24" s="113">
        <v>4152325</v>
      </c>
      <c r="R24" s="113">
        <v>3977431</v>
      </c>
      <c r="S24" s="113">
        <v>3986584</v>
      </c>
      <c r="T24" s="113">
        <v>0</v>
      </c>
      <c r="U24" s="113">
        <v>490624.54</v>
      </c>
      <c r="V24" s="113">
        <v>478931.24</v>
      </c>
      <c r="W24" s="113">
        <v>12969327.939999999</v>
      </c>
      <c r="X24" s="113">
        <v>116567.84</v>
      </c>
    </row>
    <row r="25" spans="1:24" ht="15">
      <c r="A25" s="113">
        <v>20171026</v>
      </c>
      <c r="B25" s="113">
        <v>894</v>
      </c>
      <c r="C25" s="113">
        <v>13</v>
      </c>
      <c r="D25" s="113">
        <v>630</v>
      </c>
      <c r="E25" s="113">
        <v>100</v>
      </c>
      <c r="F25" s="113">
        <v>48</v>
      </c>
      <c r="G25" s="113">
        <v>103</v>
      </c>
      <c r="H25" s="113">
        <v>892</v>
      </c>
      <c r="I25" s="113">
        <v>1629</v>
      </c>
      <c r="J25" s="113">
        <v>758</v>
      </c>
      <c r="K25" s="113">
        <v>575</v>
      </c>
      <c r="L25" s="113">
        <v>267</v>
      </c>
      <c r="M25" s="113">
        <v>0</v>
      </c>
      <c r="N25" s="113">
        <v>107</v>
      </c>
      <c r="O25" s="113">
        <v>90</v>
      </c>
      <c r="P25" s="113">
        <v>20202672.32</v>
      </c>
      <c r="Q25" s="113">
        <v>5753622</v>
      </c>
      <c r="R25" s="113">
        <v>7355803</v>
      </c>
      <c r="S25" s="113">
        <v>4821804</v>
      </c>
      <c r="T25" s="113">
        <v>0</v>
      </c>
      <c r="U25" s="113">
        <v>1405211.2</v>
      </c>
      <c r="V25" s="113">
        <v>866232.12</v>
      </c>
      <c r="W25" s="113">
        <v>20054461.149999999</v>
      </c>
      <c r="X25" s="113">
        <v>148211.17000000001</v>
      </c>
    </row>
    <row r="26" spans="1:24" ht="15">
      <c r="A26" s="113">
        <v>20171027</v>
      </c>
      <c r="B26" s="113">
        <v>513</v>
      </c>
      <c r="C26" s="113">
        <v>11</v>
      </c>
      <c r="D26" s="113">
        <v>307</v>
      </c>
      <c r="E26" s="113">
        <v>108</v>
      </c>
      <c r="F26" s="113">
        <v>48</v>
      </c>
      <c r="G26" s="113">
        <v>39</v>
      </c>
      <c r="H26" s="113">
        <v>512</v>
      </c>
      <c r="I26" s="113">
        <v>925</v>
      </c>
      <c r="J26" s="113">
        <v>468</v>
      </c>
      <c r="K26" s="113">
        <v>237</v>
      </c>
      <c r="L26" s="113">
        <v>188</v>
      </c>
      <c r="M26" s="113">
        <v>0</v>
      </c>
      <c r="N26" s="113">
        <v>43</v>
      </c>
      <c r="O26" s="113">
        <v>56</v>
      </c>
      <c r="P26" s="113">
        <v>11603497.609999999</v>
      </c>
      <c r="Q26" s="113">
        <v>4132511</v>
      </c>
      <c r="R26" s="113">
        <v>3823252.67</v>
      </c>
      <c r="S26" s="113">
        <v>2860291</v>
      </c>
      <c r="T26" s="113">
        <v>0</v>
      </c>
      <c r="U26" s="113">
        <v>344862.48</v>
      </c>
      <c r="V26" s="113">
        <v>442580.46</v>
      </c>
      <c r="W26" s="113">
        <v>11556267.5</v>
      </c>
      <c r="X26" s="113">
        <v>47230.11</v>
      </c>
    </row>
    <row r="27" spans="1:24" ht="15">
      <c r="A27" s="113">
        <v>20171028</v>
      </c>
      <c r="B27" s="113">
        <v>277</v>
      </c>
      <c r="C27" s="113">
        <v>8</v>
      </c>
      <c r="D27" s="113">
        <v>14</v>
      </c>
      <c r="E27" s="113">
        <v>78</v>
      </c>
      <c r="F27" s="113">
        <v>177</v>
      </c>
      <c r="G27" s="113">
        <v>0</v>
      </c>
      <c r="H27" s="113">
        <v>276</v>
      </c>
      <c r="I27" s="113">
        <v>601</v>
      </c>
      <c r="J27" s="113">
        <v>281</v>
      </c>
      <c r="K27" s="113">
        <v>153</v>
      </c>
      <c r="L27" s="113">
        <v>124</v>
      </c>
      <c r="M27" s="113">
        <v>0</v>
      </c>
      <c r="N27" s="113">
        <v>30</v>
      </c>
      <c r="O27" s="113">
        <v>46</v>
      </c>
      <c r="P27" s="113">
        <v>6985253.25</v>
      </c>
      <c r="Q27" s="113">
        <v>2671094</v>
      </c>
      <c r="R27" s="113">
        <v>2237627.33</v>
      </c>
      <c r="S27" s="113">
        <v>1557967</v>
      </c>
      <c r="T27" s="113">
        <v>0</v>
      </c>
      <c r="U27" s="113">
        <v>160408.13</v>
      </c>
      <c r="V27" s="113">
        <v>358156.79</v>
      </c>
      <c r="W27" s="113">
        <v>6969521.5499999998</v>
      </c>
      <c r="X27" s="113">
        <v>15731.7</v>
      </c>
    </row>
    <row r="28" spans="1:24" ht="15">
      <c r="A28" s="113">
        <v>20171029</v>
      </c>
      <c r="B28" s="113">
        <v>774</v>
      </c>
      <c r="C28" s="113">
        <v>13</v>
      </c>
      <c r="D28" s="113">
        <v>337</v>
      </c>
      <c r="E28" s="113">
        <v>83</v>
      </c>
      <c r="F28" s="113">
        <v>262</v>
      </c>
      <c r="G28" s="113">
        <v>79</v>
      </c>
      <c r="H28" s="113">
        <v>773</v>
      </c>
      <c r="I28" s="113">
        <v>560</v>
      </c>
      <c r="J28" s="113">
        <v>193</v>
      </c>
      <c r="K28" s="113">
        <v>205</v>
      </c>
      <c r="L28" s="113">
        <v>115</v>
      </c>
      <c r="M28" s="113">
        <v>0</v>
      </c>
      <c r="N28" s="113">
        <v>37</v>
      </c>
      <c r="O28" s="113">
        <v>40</v>
      </c>
      <c r="P28" s="113">
        <v>6542811.1600000001</v>
      </c>
      <c r="Q28" s="113">
        <v>1494405</v>
      </c>
      <c r="R28" s="113">
        <v>2672147</v>
      </c>
      <c r="S28" s="113">
        <v>2107515</v>
      </c>
      <c r="T28" s="113">
        <v>0</v>
      </c>
      <c r="U28" s="113">
        <v>122553.88</v>
      </c>
      <c r="V28" s="113">
        <v>146190.28</v>
      </c>
      <c r="W28" s="113">
        <v>6527389.7599999998</v>
      </c>
      <c r="X28" s="113">
        <v>15421.4</v>
      </c>
    </row>
    <row r="29" spans="1:24" ht="15">
      <c r="A29" s="113">
        <v>20171030</v>
      </c>
      <c r="B29" s="113">
        <v>1066</v>
      </c>
      <c r="C29" s="113">
        <v>10</v>
      </c>
      <c r="D29" s="113">
        <v>539</v>
      </c>
      <c r="E29" s="113">
        <v>103</v>
      </c>
      <c r="F29" s="113">
        <v>233</v>
      </c>
      <c r="G29" s="113">
        <v>181</v>
      </c>
      <c r="H29" s="113">
        <v>1065</v>
      </c>
      <c r="I29" s="113">
        <v>1228</v>
      </c>
      <c r="J29" s="113">
        <v>618</v>
      </c>
      <c r="K29" s="113">
        <v>404</v>
      </c>
      <c r="L29" s="113">
        <v>178</v>
      </c>
      <c r="M29" s="113">
        <v>0</v>
      </c>
      <c r="N29" s="113">
        <v>69</v>
      </c>
      <c r="O29" s="113">
        <v>73</v>
      </c>
      <c r="P29" s="113">
        <v>17309357.789999999</v>
      </c>
      <c r="Q29" s="113">
        <v>5856343</v>
      </c>
      <c r="R29" s="113">
        <v>6266556</v>
      </c>
      <c r="S29" s="113">
        <v>4121979.42</v>
      </c>
      <c r="T29" s="113">
        <v>0</v>
      </c>
      <c r="U29" s="113">
        <v>600258.55000000005</v>
      </c>
      <c r="V29" s="113">
        <v>464220.82</v>
      </c>
      <c r="W29" s="113">
        <v>17280426.350000001</v>
      </c>
      <c r="X29" s="113">
        <v>28931.439999999999</v>
      </c>
    </row>
    <row r="30" spans="1:24" ht="15">
      <c r="A30" s="113">
        <v>20171031</v>
      </c>
      <c r="B30" s="113">
        <v>719</v>
      </c>
      <c r="C30" s="113">
        <v>15</v>
      </c>
      <c r="D30" s="113">
        <v>389</v>
      </c>
      <c r="E30" s="113">
        <v>98</v>
      </c>
      <c r="F30" s="113">
        <v>81</v>
      </c>
      <c r="G30" s="113">
        <v>136</v>
      </c>
      <c r="H30" s="113">
        <v>718</v>
      </c>
      <c r="I30" s="113">
        <v>722</v>
      </c>
      <c r="J30" s="113">
        <v>309</v>
      </c>
      <c r="K30" s="113">
        <v>208</v>
      </c>
      <c r="L30" s="113">
        <v>181</v>
      </c>
      <c r="M30" s="113">
        <v>0</v>
      </c>
      <c r="N30" s="113">
        <v>28</v>
      </c>
      <c r="O30" s="113">
        <v>60</v>
      </c>
      <c r="P30" s="113">
        <v>10069117.539999999</v>
      </c>
      <c r="Q30" s="113">
        <v>3073699</v>
      </c>
      <c r="R30" s="113">
        <v>3879279</v>
      </c>
      <c r="S30" s="113">
        <v>2597726.58</v>
      </c>
      <c r="T30" s="113">
        <v>0</v>
      </c>
      <c r="U30" s="113">
        <v>180172.79</v>
      </c>
      <c r="V30" s="113">
        <v>338240.17</v>
      </c>
      <c r="W30" s="113">
        <v>10054361.960000001</v>
      </c>
      <c r="X30" s="113">
        <v>14755.58</v>
      </c>
    </row>
    <row r="31" spans="1:24" ht="15">
      <c r="A31" s="113">
        <v>20171101</v>
      </c>
      <c r="B31" s="113">
        <v>502</v>
      </c>
      <c r="C31" s="113">
        <v>14</v>
      </c>
      <c r="D31" s="113">
        <v>175</v>
      </c>
      <c r="E31" s="113">
        <v>78</v>
      </c>
      <c r="F31" s="113">
        <v>85</v>
      </c>
      <c r="G31" s="113">
        <v>150</v>
      </c>
      <c r="H31" s="113">
        <v>502</v>
      </c>
      <c r="I31" s="113">
        <v>664</v>
      </c>
      <c r="J31" s="113">
        <v>262</v>
      </c>
      <c r="K31" s="113">
        <v>266</v>
      </c>
      <c r="L31" s="113">
        <v>89</v>
      </c>
      <c r="M31" s="113">
        <v>0</v>
      </c>
      <c r="N31" s="113">
        <v>45</v>
      </c>
      <c r="O31" s="113">
        <v>60</v>
      </c>
      <c r="P31" s="113">
        <v>10193828.640000001</v>
      </c>
      <c r="Q31" s="113">
        <v>1925290</v>
      </c>
      <c r="R31" s="113">
        <v>6114197</v>
      </c>
      <c r="S31" s="113">
        <v>1385648</v>
      </c>
      <c r="T31" s="113">
        <v>0</v>
      </c>
      <c r="U31" s="113">
        <v>309476.18</v>
      </c>
      <c r="V31" s="113">
        <v>459217.46</v>
      </c>
      <c r="W31" s="113">
        <v>10174904.939999999</v>
      </c>
      <c r="X31" s="113">
        <v>18923.7</v>
      </c>
    </row>
    <row r="32" spans="1:24" ht="15">
      <c r="A32" s="113">
        <v>20171102</v>
      </c>
      <c r="B32" s="113">
        <v>433</v>
      </c>
      <c r="C32" s="113">
        <v>6</v>
      </c>
      <c r="D32" s="113">
        <v>149</v>
      </c>
      <c r="E32" s="113">
        <v>72</v>
      </c>
      <c r="F32" s="113">
        <v>72</v>
      </c>
      <c r="G32" s="113">
        <v>134</v>
      </c>
      <c r="H32" s="113">
        <v>431</v>
      </c>
      <c r="I32" s="113">
        <v>781</v>
      </c>
      <c r="J32" s="113">
        <v>290</v>
      </c>
      <c r="K32" s="113">
        <v>279</v>
      </c>
      <c r="L32" s="113">
        <v>147</v>
      </c>
      <c r="M32" s="113">
        <v>0</v>
      </c>
      <c r="N32" s="113">
        <v>48</v>
      </c>
      <c r="O32" s="113">
        <v>70</v>
      </c>
      <c r="P32" s="113">
        <v>9044794.1600000001</v>
      </c>
      <c r="Q32" s="113">
        <v>1621628</v>
      </c>
      <c r="R32" s="113">
        <v>4881739</v>
      </c>
      <c r="S32" s="113">
        <v>2025903</v>
      </c>
      <c r="T32" s="113">
        <v>0</v>
      </c>
      <c r="U32" s="113">
        <v>280084.25</v>
      </c>
      <c r="V32" s="113">
        <v>235439.91</v>
      </c>
      <c r="W32" s="113">
        <v>9035265.5500000007</v>
      </c>
      <c r="X32" s="113">
        <v>9528.61</v>
      </c>
    </row>
    <row r="33" spans="1:24" ht="15">
      <c r="A33" s="113">
        <v>20171103</v>
      </c>
      <c r="B33" s="113">
        <v>207</v>
      </c>
      <c r="C33" s="113">
        <v>3</v>
      </c>
      <c r="D33" s="113">
        <v>85</v>
      </c>
      <c r="E33" s="113">
        <v>56</v>
      </c>
      <c r="F33" s="114">
        <v>61</v>
      </c>
      <c r="G33" s="113">
        <v>2</v>
      </c>
      <c r="H33" s="113">
        <v>205</v>
      </c>
      <c r="I33" s="113">
        <v>632</v>
      </c>
      <c r="J33" s="113">
        <v>223</v>
      </c>
      <c r="K33" s="113">
        <v>181</v>
      </c>
      <c r="L33" s="113">
        <v>187</v>
      </c>
      <c r="M33" s="113">
        <v>0</v>
      </c>
      <c r="N33" s="113">
        <v>27</v>
      </c>
      <c r="O33" s="113">
        <v>52</v>
      </c>
      <c r="P33" s="113">
        <v>7853616.4100000001</v>
      </c>
      <c r="Q33" s="113">
        <v>2465157</v>
      </c>
      <c r="R33" s="113">
        <v>2460128</v>
      </c>
      <c r="S33" s="113">
        <v>2449211</v>
      </c>
      <c r="T33" s="113">
        <v>0</v>
      </c>
      <c r="U33" s="113">
        <v>148785.41</v>
      </c>
      <c r="V33" s="113">
        <v>330335</v>
      </c>
      <c r="W33" s="113">
        <v>7825790.3300000001</v>
      </c>
      <c r="X33" s="113">
        <v>27826.080000000002</v>
      </c>
    </row>
    <row r="34" spans="1:24" ht="15">
      <c r="A34" s="113">
        <v>20171104</v>
      </c>
      <c r="B34" s="113">
        <v>241</v>
      </c>
      <c r="C34" s="113">
        <v>6</v>
      </c>
      <c r="D34" s="113">
        <v>99</v>
      </c>
      <c r="E34" s="113">
        <v>71</v>
      </c>
      <c r="F34" s="113">
        <v>65</v>
      </c>
      <c r="G34" s="113">
        <v>0</v>
      </c>
      <c r="H34" s="113">
        <v>238</v>
      </c>
      <c r="I34" s="113">
        <v>452</v>
      </c>
      <c r="J34" s="113">
        <v>165</v>
      </c>
      <c r="K34" s="113">
        <v>90</v>
      </c>
      <c r="L34" s="113">
        <v>159</v>
      </c>
      <c r="M34" s="113">
        <v>0</v>
      </c>
      <c r="N34" s="113">
        <v>21</v>
      </c>
      <c r="O34" s="113">
        <v>32</v>
      </c>
      <c r="P34" s="113">
        <v>4865144.8899999997</v>
      </c>
      <c r="Q34" s="113">
        <v>1554262</v>
      </c>
      <c r="R34" s="113">
        <v>1459611</v>
      </c>
      <c r="S34" s="113">
        <v>1560877</v>
      </c>
      <c r="T34" s="113">
        <v>0</v>
      </c>
      <c r="U34" s="113">
        <v>167181.73000000001</v>
      </c>
      <c r="V34" s="113">
        <v>123213.16</v>
      </c>
      <c r="W34" s="113">
        <v>4842383.47</v>
      </c>
      <c r="X34" s="113">
        <v>22761.42</v>
      </c>
    </row>
    <row r="35" spans="1:24" ht="15">
      <c r="A35" s="113">
        <v>20171105</v>
      </c>
      <c r="B35" s="113">
        <v>222</v>
      </c>
      <c r="C35" s="113">
        <v>6</v>
      </c>
      <c r="D35" s="113">
        <v>48</v>
      </c>
      <c r="E35" s="113">
        <v>60</v>
      </c>
      <c r="F35" s="113">
        <v>60</v>
      </c>
      <c r="G35" s="113">
        <v>48</v>
      </c>
      <c r="H35" s="113">
        <v>218</v>
      </c>
      <c r="I35" s="113">
        <v>407</v>
      </c>
      <c r="J35" s="113">
        <v>117</v>
      </c>
      <c r="K35" s="113">
        <v>119</v>
      </c>
      <c r="L35" s="113">
        <v>136</v>
      </c>
      <c r="M35" s="113">
        <v>0</v>
      </c>
      <c r="N35" s="113">
        <v>20</v>
      </c>
      <c r="O35" s="113">
        <v>41</v>
      </c>
      <c r="P35" s="113">
        <v>4592625.2</v>
      </c>
      <c r="Q35" s="113">
        <v>556837</v>
      </c>
      <c r="R35" s="113">
        <v>2409722</v>
      </c>
      <c r="S35" s="113">
        <v>1385964</v>
      </c>
      <c r="T35" s="113">
        <v>0</v>
      </c>
      <c r="U35" s="113">
        <v>129481.83</v>
      </c>
      <c r="V35" s="113">
        <v>110620.37</v>
      </c>
      <c r="W35" s="113">
        <v>4578291.3099999996</v>
      </c>
      <c r="X35" s="113">
        <v>14333.89</v>
      </c>
    </row>
    <row r="36" spans="1:24" ht="15">
      <c r="A36" s="113">
        <v>20171106</v>
      </c>
      <c r="B36" s="113">
        <v>744</v>
      </c>
      <c r="C36" s="113">
        <v>8</v>
      </c>
      <c r="D36" s="113">
        <v>494</v>
      </c>
      <c r="E36" s="113">
        <v>60</v>
      </c>
      <c r="F36" s="113">
        <v>61</v>
      </c>
      <c r="G36" s="113">
        <v>121</v>
      </c>
      <c r="H36" s="113">
        <v>744</v>
      </c>
      <c r="I36" s="113">
        <v>1600</v>
      </c>
      <c r="J36" s="113">
        <v>611</v>
      </c>
      <c r="K36" s="113">
        <v>648</v>
      </c>
      <c r="L36" s="113">
        <v>391</v>
      </c>
      <c r="M36" s="113">
        <v>0</v>
      </c>
      <c r="N36" s="113">
        <v>33</v>
      </c>
      <c r="O36" s="113">
        <v>106</v>
      </c>
      <c r="P36" s="113">
        <v>16263122.02</v>
      </c>
      <c r="Q36" s="113">
        <v>3403734</v>
      </c>
      <c r="R36" s="113">
        <v>7235450.5</v>
      </c>
      <c r="S36" s="113">
        <v>4531061</v>
      </c>
      <c r="T36" s="113">
        <v>0</v>
      </c>
      <c r="U36" s="113">
        <v>365127.67999999999</v>
      </c>
      <c r="V36" s="113">
        <v>727748.84</v>
      </c>
      <c r="W36" s="113">
        <v>16197433.890000001</v>
      </c>
      <c r="X36" s="113">
        <v>65688.13</v>
      </c>
    </row>
    <row r="37" spans="1:24" ht="15">
      <c r="A37" s="113">
        <v>20171107</v>
      </c>
      <c r="B37" s="113">
        <v>534</v>
      </c>
      <c r="C37" s="113">
        <v>9</v>
      </c>
      <c r="D37" s="113">
        <v>415</v>
      </c>
      <c r="E37" s="113">
        <v>56</v>
      </c>
      <c r="F37" s="113">
        <v>51</v>
      </c>
      <c r="G37" s="113">
        <v>3</v>
      </c>
      <c r="H37" s="113">
        <v>534</v>
      </c>
      <c r="I37" s="113">
        <v>791</v>
      </c>
      <c r="J37" s="113">
        <v>120</v>
      </c>
      <c r="K37" s="113">
        <v>454</v>
      </c>
      <c r="L37" s="113">
        <v>165</v>
      </c>
      <c r="M37" s="113">
        <v>0</v>
      </c>
      <c r="N37" s="113">
        <v>28</v>
      </c>
      <c r="O37" s="113">
        <v>73</v>
      </c>
      <c r="P37" s="113">
        <v>8208804.79</v>
      </c>
      <c r="Q37" s="113">
        <v>404382</v>
      </c>
      <c r="R37" s="113">
        <v>4769732.5</v>
      </c>
      <c r="S37" s="113">
        <v>1661336</v>
      </c>
      <c r="T37" s="113">
        <v>0</v>
      </c>
      <c r="U37" s="113">
        <v>328067.46000000002</v>
      </c>
      <c r="V37" s="113">
        <v>1045286.83</v>
      </c>
      <c r="W37" s="113">
        <v>8189003.6399999997</v>
      </c>
      <c r="X37" s="113">
        <v>19801.150000000001</v>
      </c>
    </row>
    <row r="38" spans="1:24" ht="15">
      <c r="A38" s="113">
        <v>20171108</v>
      </c>
      <c r="B38" s="113">
        <v>475</v>
      </c>
      <c r="C38" s="113">
        <v>8</v>
      </c>
      <c r="D38" s="113">
        <v>329</v>
      </c>
      <c r="E38" s="113">
        <v>65</v>
      </c>
      <c r="F38" s="113">
        <v>69</v>
      </c>
      <c r="G38" s="113">
        <v>4</v>
      </c>
      <c r="H38" s="113">
        <v>473</v>
      </c>
      <c r="I38" s="113">
        <v>501</v>
      </c>
      <c r="J38" s="113">
        <v>0</v>
      </c>
      <c r="K38" s="113">
        <v>408</v>
      </c>
      <c r="L38" s="113">
        <v>13</v>
      </c>
      <c r="M38" s="113">
        <v>0</v>
      </c>
      <c r="N38" s="113">
        <v>23</v>
      </c>
      <c r="O38" s="113">
        <v>68</v>
      </c>
      <c r="P38" s="113">
        <v>4769512.2699999996</v>
      </c>
      <c r="Q38" s="113">
        <v>0</v>
      </c>
      <c r="R38" s="113">
        <v>4244311</v>
      </c>
      <c r="S38" s="113">
        <v>100000</v>
      </c>
      <c r="T38" s="113">
        <v>0</v>
      </c>
      <c r="U38" s="113">
        <v>117845.06</v>
      </c>
      <c r="V38" s="113">
        <v>307356.21000000002</v>
      </c>
      <c r="W38" s="113">
        <v>4762323.2699999996</v>
      </c>
      <c r="X38" s="113">
        <v>7189</v>
      </c>
    </row>
    <row r="39" spans="1:24" ht="15">
      <c r="A39" s="113">
        <v>20171109</v>
      </c>
      <c r="B39" s="113">
        <v>465</v>
      </c>
      <c r="C39" s="113">
        <v>5</v>
      </c>
      <c r="D39" s="113">
        <v>348</v>
      </c>
      <c r="E39" s="113">
        <v>60</v>
      </c>
      <c r="F39" s="113">
        <v>47</v>
      </c>
      <c r="G39" s="113">
        <v>5</v>
      </c>
      <c r="H39" s="113">
        <v>463</v>
      </c>
      <c r="I39" s="113">
        <v>576</v>
      </c>
      <c r="J39" s="113">
        <v>0</v>
      </c>
      <c r="K39" s="113">
        <v>428</v>
      </c>
      <c r="L39" s="113">
        <v>17</v>
      </c>
      <c r="M39" s="113">
        <v>0</v>
      </c>
      <c r="N39" s="113">
        <v>73</v>
      </c>
      <c r="O39" s="113">
        <v>77</v>
      </c>
      <c r="P39" s="113">
        <v>5146574.38</v>
      </c>
      <c r="Q39" s="113">
        <v>0</v>
      </c>
      <c r="R39" s="113">
        <v>3691527.46</v>
      </c>
      <c r="S39" s="113">
        <v>150000</v>
      </c>
      <c r="T39" s="113">
        <v>0</v>
      </c>
      <c r="U39" s="113">
        <v>944357.14</v>
      </c>
      <c r="V39" s="113">
        <v>360689.78</v>
      </c>
      <c r="W39" s="113">
        <v>5114832.49</v>
      </c>
      <c r="X39" s="113">
        <v>31741.89</v>
      </c>
    </row>
    <row r="40" spans="1:24" ht="15">
      <c r="A40" s="113">
        <v>20171110</v>
      </c>
      <c r="B40" s="113">
        <v>496</v>
      </c>
      <c r="C40" s="113">
        <v>5</v>
      </c>
      <c r="D40" s="113">
        <v>388</v>
      </c>
      <c r="E40" s="113">
        <v>52</v>
      </c>
      <c r="F40" s="113">
        <v>48</v>
      </c>
      <c r="G40" s="113">
        <v>3</v>
      </c>
      <c r="H40" s="113">
        <v>495</v>
      </c>
      <c r="I40" s="113">
        <v>746</v>
      </c>
      <c r="J40" s="113">
        <v>61</v>
      </c>
      <c r="K40" s="113">
        <v>483</v>
      </c>
      <c r="L40" s="113">
        <v>102</v>
      </c>
      <c r="M40" s="113">
        <v>0</v>
      </c>
      <c r="N40" s="113">
        <v>76</v>
      </c>
      <c r="O40" s="113">
        <v>57</v>
      </c>
      <c r="P40" s="113">
        <v>8491829.2400000002</v>
      </c>
      <c r="Q40" s="113">
        <v>700000</v>
      </c>
      <c r="R40" s="113">
        <v>5323957.54</v>
      </c>
      <c r="S40" s="113">
        <v>1500000</v>
      </c>
      <c r="T40" s="113">
        <v>0</v>
      </c>
      <c r="U40" s="113">
        <v>714881.86</v>
      </c>
      <c r="V40" s="113">
        <v>252989.84</v>
      </c>
      <c r="W40" s="113">
        <v>8480787.6099999994</v>
      </c>
      <c r="X40" s="113">
        <v>11041.63</v>
      </c>
    </row>
    <row r="41" spans="1:24" ht="15">
      <c r="A41" s="113">
        <v>20171111</v>
      </c>
      <c r="B41" s="113">
        <v>458</v>
      </c>
      <c r="C41" s="113">
        <v>6</v>
      </c>
      <c r="D41" s="113">
        <v>311</v>
      </c>
      <c r="E41" s="113">
        <v>58</v>
      </c>
      <c r="F41" s="113">
        <v>83</v>
      </c>
      <c r="G41" s="113">
        <v>0</v>
      </c>
      <c r="H41" s="113">
        <v>453</v>
      </c>
      <c r="I41" s="113">
        <v>984</v>
      </c>
      <c r="J41" s="113">
        <v>371</v>
      </c>
      <c r="K41" s="113">
        <v>583</v>
      </c>
      <c r="L41" s="113">
        <v>0</v>
      </c>
      <c r="M41" s="113">
        <v>0</v>
      </c>
      <c r="N41" s="113">
        <v>38</v>
      </c>
      <c r="O41" s="113">
        <v>51</v>
      </c>
      <c r="P41" s="113">
        <v>12380955.35</v>
      </c>
      <c r="Q41" s="113">
        <v>3400000</v>
      </c>
      <c r="R41" s="113">
        <v>8382872.9699999997</v>
      </c>
      <c r="S41" s="113">
        <v>0</v>
      </c>
      <c r="T41" s="113">
        <v>0</v>
      </c>
      <c r="U41" s="113">
        <v>255525.45</v>
      </c>
      <c r="V41" s="113">
        <v>342556.93</v>
      </c>
      <c r="W41" s="113">
        <v>12289139.32</v>
      </c>
      <c r="X41" s="113">
        <v>91816.03</v>
      </c>
    </row>
    <row r="42" spans="1:24" ht="15">
      <c r="A42" s="113">
        <v>20171112</v>
      </c>
      <c r="B42" s="113">
        <v>504</v>
      </c>
      <c r="C42" s="113">
        <v>5</v>
      </c>
      <c r="D42" s="113">
        <v>390</v>
      </c>
      <c r="E42" s="113">
        <v>60</v>
      </c>
      <c r="F42" s="113">
        <v>49</v>
      </c>
      <c r="G42" s="113">
        <v>0</v>
      </c>
      <c r="H42" s="113">
        <v>502</v>
      </c>
      <c r="I42" s="113">
        <v>496</v>
      </c>
      <c r="J42" s="113">
        <v>0</v>
      </c>
      <c r="K42" s="113">
        <v>403</v>
      </c>
      <c r="L42" s="113">
        <v>0</v>
      </c>
      <c r="M42" s="113">
        <v>0</v>
      </c>
      <c r="N42" s="113">
        <v>58</v>
      </c>
      <c r="O42" s="113">
        <v>42</v>
      </c>
      <c r="P42" s="113">
        <v>6133624.8200000003</v>
      </c>
      <c r="Q42" s="113">
        <v>0</v>
      </c>
      <c r="R42" s="113">
        <v>5313271.03</v>
      </c>
      <c r="S42" s="113">
        <v>0</v>
      </c>
      <c r="T42" s="113">
        <v>0</v>
      </c>
      <c r="U42" s="113">
        <v>611396.68000000005</v>
      </c>
      <c r="V42" s="113">
        <v>208957.11</v>
      </c>
      <c r="W42" s="113">
        <v>6132163.6900000004</v>
      </c>
      <c r="X42" s="113">
        <v>1461.13</v>
      </c>
    </row>
    <row r="43" spans="1:24" ht="15">
      <c r="A43" s="113">
        <v>20171113</v>
      </c>
      <c r="B43" s="113">
        <v>483</v>
      </c>
      <c r="C43" s="113">
        <v>5</v>
      </c>
      <c r="D43" s="113">
        <v>347</v>
      </c>
      <c r="E43" s="113">
        <v>61</v>
      </c>
      <c r="F43" s="113">
        <v>62</v>
      </c>
      <c r="G43" s="113">
        <v>8</v>
      </c>
      <c r="H43" s="113">
        <v>482</v>
      </c>
      <c r="I43" s="113">
        <v>963</v>
      </c>
      <c r="J43" s="113">
        <v>336</v>
      </c>
      <c r="K43" s="113">
        <v>497</v>
      </c>
      <c r="L43" s="113">
        <v>0</v>
      </c>
      <c r="M43" s="113">
        <v>0</v>
      </c>
      <c r="N43" s="113">
        <v>103</v>
      </c>
      <c r="O43" s="113">
        <v>83</v>
      </c>
      <c r="P43" s="113">
        <v>9066506.6500000004</v>
      </c>
      <c r="Q43" s="113">
        <v>2458409</v>
      </c>
      <c r="R43" s="113">
        <v>4807321</v>
      </c>
      <c r="S43" s="113">
        <v>0</v>
      </c>
      <c r="T43" s="113">
        <v>0</v>
      </c>
      <c r="U43" s="113">
        <v>1146948.44</v>
      </c>
      <c r="V43" s="113">
        <v>653828.21</v>
      </c>
      <c r="W43" s="113">
        <v>9032805.4199999999</v>
      </c>
      <c r="X43" s="113">
        <v>33701.230000000003</v>
      </c>
    </row>
    <row r="44" spans="1:24" ht="15">
      <c r="A44" s="113">
        <v>20171114</v>
      </c>
      <c r="B44" s="113">
        <v>154</v>
      </c>
      <c r="C44" s="113">
        <v>8</v>
      </c>
      <c r="D44" s="113">
        <v>17</v>
      </c>
      <c r="E44" s="113">
        <v>66</v>
      </c>
      <c r="F44" s="113">
        <v>56</v>
      </c>
      <c r="G44" s="113">
        <v>7</v>
      </c>
      <c r="H44" s="113">
        <v>152</v>
      </c>
      <c r="I44" s="113">
        <v>736</v>
      </c>
      <c r="J44" s="113">
        <v>268</v>
      </c>
      <c r="K44" s="113">
        <v>336</v>
      </c>
      <c r="L44" s="113">
        <v>0</v>
      </c>
      <c r="M44" s="113">
        <v>0</v>
      </c>
      <c r="N44" s="113">
        <v>93</v>
      </c>
      <c r="O44" s="113">
        <v>82</v>
      </c>
      <c r="P44" s="113">
        <v>7005812.8499999996</v>
      </c>
      <c r="Q44" s="113">
        <v>1468855</v>
      </c>
      <c r="R44" s="113">
        <v>3838065</v>
      </c>
      <c r="S44" s="113">
        <v>0</v>
      </c>
      <c r="T44" s="113">
        <v>0</v>
      </c>
      <c r="U44" s="113">
        <v>920323.82</v>
      </c>
      <c r="V44" s="113">
        <v>778569.03</v>
      </c>
      <c r="W44" s="113">
        <v>6949980.7599999998</v>
      </c>
      <c r="X44" s="113">
        <v>55832.09</v>
      </c>
    </row>
    <row r="45" spans="1:24" ht="15">
      <c r="A45" s="113">
        <v>20171115</v>
      </c>
      <c r="B45" s="113">
        <v>2753</v>
      </c>
      <c r="C45" s="113">
        <v>10</v>
      </c>
      <c r="D45" s="113">
        <v>154</v>
      </c>
      <c r="E45" s="113">
        <v>55</v>
      </c>
      <c r="F45" s="113">
        <v>60</v>
      </c>
      <c r="G45" s="113">
        <v>2474</v>
      </c>
      <c r="H45" s="113">
        <v>2750</v>
      </c>
      <c r="I45" s="113">
        <v>645</v>
      </c>
      <c r="J45" s="113">
        <v>104</v>
      </c>
      <c r="K45" s="113">
        <v>320</v>
      </c>
      <c r="L45" s="113">
        <v>0</v>
      </c>
      <c r="M45" s="113">
        <v>122</v>
      </c>
      <c r="N45" s="113">
        <v>77</v>
      </c>
      <c r="O45" s="113">
        <v>67</v>
      </c>
      <c r="P45" s="113">
        <v>6991380.6500000004</v>
      </c>
      <c r="Q45" s="113">
        <v>632736</v>
      </c>
      <c r="R45" s="113">
        <v>3509889</v>
      </c>
      <c r="S45" s="113">
        <v>0</v>
      </c>
      <c r="T45" s="113">
        <v>1111912</v>
      </c>
      <c r="U45" s="113">
        <v>562256.38</v>
      </c>
      <c r="V45" s="113">
        <v>1174587.27</v>
      </c>
      <c r="W45" s="113">
        <v>6981088.3899999997</v>
      </c>
      <c r="X45" s="113">
        <v>10292.26</v>
      </c>
    </row>
    <row r="46" spans="1:24" ht="15">
      <c r="A46" s="113">
        <v>20171116</v>
      </c>
      <c r="B46" s="113">
        <v>2791</v>
      </c>
      <c r="C46" s="113">
        <v>17</v>
      </c>
      <c r="D46" s="113">
        <v>385</v>
      </c>
      <c r="E46" s="113">
        <v>60</v>
      </c>
      <c r="F46" s="113">
        <v>68</v>
      </c>
      <c r="G46" s="113">
        <v>2261</v>
      </c>
      <c r="H46" s="113">
        <v>2787</v>
      </c>
      <c r="I46" s="113">
        <v>921</v>
      </c>
      <c r="J46" s="113">
        <v>265</v>
      </c>
      <c r="K46" s="113">
        <v>134</v>
      </c>
      <c r="L46" s="113">
        <v>0</v>
      </c>
      <c r="M46" s="113">
        <v>500</v>
      </c>
      <c r="N46" s="113">
        <v>49</v>
      </c>
      <c r="O46" s="113">
        <v>59</v>
      </c>
      <c r="P46" s="113">
        <v>11442090.43</v>
      </c>
      <c r="Q46" s="113">
        <v>2800000</v>
      </c>
      <c r="R46" s="113">
        <v>1612548</v>
      </c>
      <c r="S46" s="113">
        <v>0</v>
      </c>
      <c r="T46" s="113">
        <v>5268444</v>
      </c>
      <c r="U46" s="113">
        <v>494189.61</v>
      </c>
      <c r="V46" s="113">
        <v>1266908.82</v>
      </c>
      <c r="W46" s="113">
        <v>11420845.210000001</v>
      </c>
      <c r="X46" s="113">
        <v>21245.22</v>
      </c>
    </row>
    <row r="47" spans="1:24" ht="15">
      <c r="A47" s="113">
        <v>20171117</v>
      </c>
      <c r="B47" s="113">
        <v>22671</v>
      </c>
      <c r="C47" s="113">
        <v>15</v>
      </c>
      <c r="D47" s="113">
        <v>107</v>
      </c>
      <c r="E47" s="113">
        <v>110</v>
      </c>
      <c r="F47" s="113">
        <v>69</v>
      </c>
      <c r="G47" s="113">
        <v>22370</v>
      </c>
      <c r="H47" s="113">
        <v>22669</v>
      </c>
      <c r="I47" s="113">
        <v>980</v>
      </c>
      <c r="J47" s="113">
        <v>253</v>
      </c>
      <c r="K47" s="113">
        <v>237</v>
      </c>
      <c r="L47" s="113">
        <v>0</v>
      </c>
      <c r="M47" s="113">
        <v>474</v>
      </c>
      <c r="N47" s="113">
        <v>61</v>
      </c>
      <c r="O47" s="113">
        <v>62</v>
      </c>
      <c r="P47" s="113">
        <v>10005969.83</v>
      </c>
      <c r="Q47" s="113">
        <v>2191759</v>
      </c>
      <c r="R47" s="113">
        <v>2350139.88</v>
      </c>
      <c r="S47" s="113">
        <v>0</v>
      </c>
      <c r="T47" s="113">
        <v>4550423</v>
      </c>
      <c r="U47" s="113">
        <v>686370.7</v>
      </c>
      <c r="V47" s="113">
        <v>227277.25</v>
      </c>
      <c r="W47" s="113">
        <v>9957238.0199999996</v>
      </c>
      <c r="X47" s="113">
        <v>48731.81</v>
      </c>
    </row>
    <row r="48" spans="1:24" ht="15">
      <c r="A48" s="113">
        <v>20171118</v>
      </c>
      <c r="B48" s="113">
        <v>168</v>
      </c>
      <c r="C48" s="113">
        <v>5</v>
      </c>
      <c r="D48" s="113">
        <v>8</v>
      </c>
      <c r="E48" s="113">
        <v>86</v>
      </c>
      <c r="F48" s="113">
        <v>69</v>
      </c>
      <c r="G48" s="113">
        <v>0</v>
      </c>
      <c r="H48" s="113">
        <v>166</v>
      </c>
      <c r="I48" s="113">
        <v>682</v>
      </c>
      <c r="J48" s="113">
        <v>284</v>
      </c>
      <c r="K48" s="113">
        <v>149</v>
      </c>
      <c r="L48" s="113">
        <v>0</v>
      </c>
      <c r="M48" s="113">
        <v>244</v>
      </c>
      <c r="N48" s="113">
        <v>15</v>
      </c>
      <c r="O48" s="113">
        <v>42</v>
      </c>
      <c r="P48" s="113">
        <v>7455758.4400000004</v>
      </c>
      <c r="Q48" s="113">
        <v>2374021</v>
      </c>
      <c r="R48" s="113">
        <v>2494890.39</v>
      </c>
      <c r="S48" s="113">
        <v>0</v>
      </c>
      <c r="T48" s="113">
        <v>2298299</v>
      </c>
      <c r="U48" s="113">
        <v>77806.75</v>
      </c>
      <c r="V48" s="113">
        <v>210741.3</v>
      </c>
      <c r="W48" s="113">
        <v>7451888.7000000002</v>
      </c>
      <c r="X48" s="113">
        <v>3869.74</v>
      </c>
    </row>
    <row r="49" spans="1:24" ht="15">
      <c r="A49" s="113">
        <v>20171119</v>
      </c>
      <c r="B49" s="113">
        <v>183</v>
      </c>
      <c r="C49" s="113">
        <v>5</v>
      </c>
      <c r="D49" s="113">
        <v>15</v>
      </c>
      <c r="E49" s="113">
        <v>101</v>
      </c>
      <c r="F49" s="113">
        <v>62</v>
      </c>
      <c r="G49" s="113">
        <v>0</v>
      </c>
      <c r="H49" s="113">
        <v>183</v>
      </c>
      <c r="I49" s="113">
        <v>650</v>
      </c>
      <c r="J49" s="113">
        <v>184</v>
      </c>
      <c r="K49" s="113">
        <v>165</v>
      </c>
      <c r="L49" s="113">
        <v>0</v>
      </c>
      <c r="M49" s="113">
        <v>260</v>
      </c>
      <c r="N49" s="113">
        <v>57</v>
      </c>
      <c r="O49" s="113">
        <v>39</v>
      </c>
      <c r="P49" s="113">
        <v>6313657.2699999996</v>
      </c>
      <c r="Q49" s="113">
        <v>1134220</v>
      </c>
      <c r="R49" s="113">
        <v>1733887</v>
      </c>
      <c r="S49" s="113">
        <v>0</v>
      </c>
      <c r="T49" s="113">
        <v>2692194</v>
      </c>
      <c r="U49" s="113">
        <v>534167.72</v>
      </c>
      <c r="V49" s="113">
        <v>219188.55</v>
      </c>
      <c r="W49" s="113">
        <v>6291095.3200000003</v>
      </c>
      <c r="X49" s="113">
        <v>22561.95</v>
      </c>
    </row>
    <row r="50" spans="1:24" ht="15">
      <c r="A50" s="113">
        <v>20171120</v>
      </c>
      <c r="B50" s="113">
        <v>489</v>
      </c>
      <c r="C50" s="113">
        <v>14</v>
      </c>
      <c r="D50" s="113">
        <v>282</v>
      </c>
      <c r="E50" s="113">
        <v>114</v>
      </c>
      <c r="F50" s="113">
        <v>75</v>
      </c>
      <c r="G50" s="113">
        <v>4</v>
      </c>
      <c r="H50" s="113">
        <v>489</v>
      </c>
      <c r="I50" s="113">
        <v>1763</v>
      </c>
      <c r="J50" s="113">
        <v>497</v>
      </c>
      <c r="K50" s="113">
        <v>743</v>
      </c>
      <c r="L50" s="113">
        <v>0</v>
      </c>
      <c r="M50" s="113">
        <v>536</v>
      </c>
      <c r="N50" s="113">
        <v>71</v>
      </c>
      <c r="O50" s="113">
        <v>115</v>
      </c>
      <c r="P50" s="113">
        <v>16689875.699999999</v>
      </c>
      <c r="Q50" s="113">
        <v>3547416</v>
      </c>
      <c r="R50" s="113">
        <v>6816746.7300000004</v>
      </c>
      <c r="S50" s="113">
        <v>0</v>
      </c>
      <c r="T50" s="113">
        <v>5056037</v>
      </c>
      <c r="U50" s="113">
        <v>626930</v>
      </c>
      <c r="V50" s="113">
        <v>642745.97</v>
      </c>
      <c r="W50" s="113">
        <v>16590904.83</v>
      </c>
      <c r="X50" s="113">
        <v>98970.87</v>
      </c>
    </row>
    <row r="51" spans="1:24" ht="15">
      <c r="A51" s="113">
        <v>20171121</v>
      </c>
      <c r="B51" s="113">
        <v>665</v>
      </c>
      <c r="C51" s="113">
        <v>16</v>
      </c>
      <c r="D51" s="113">
        <v>376</v>
      </c>
      <c r="E51" s="113">
        <v>181</v>
      </c>
      <c r="F51" s="113">
        <v>86</v>
      </c>
      <c r="G51" s="113">
        <v>6</v>
      </c>
      <c r="H51" s="113">
        <v>665</v>
      </c>
      <c r="I51" s="113">
        <v>1706</v>
      </c>
      <c r="J51" s="113">
        <v>609</v>
      </c>
      <c r="K51" s="113">
        <v>708</v>
      </c>
      <c r="L51" s="113">
        <v>0</v>
      </c>
      <c r="M51" s="113">
        <v>402</v>
      </c>
      <c r="N51" s="113">
        <v>76</v>
      </c>
      <c r="O51" s="113">
        <v>111</v>
      </c>
      <c r="P51" s="113">
        <v>19247833.91</v>
      </c>
      <c r="Q51" s="113">
        <v>4715154</v>
      </c>
      <c r="R51" s="113">
        <v>9418853</v>
      </c>
      <c r="S51" s="113">
        <v>0</v>
      </c>
      <c r="T51" s="113">
        <v>3322241</v>
      </c>
      <c r="U51" s="113">
        <v>1314865.96</v>
      </c>
      <c r="V51" s="113">
        <v>476719.95</v>
      </c>
      <c r="W51" s="113">
        <v>19161400.629999999</v>
      </c>
      <c r="X51" s="113">
        <v>86433.279999999999</v>
      </c>
    </row>
    <row r="52" spans="1:24" ht="15">
      <c r="A52" s="113">
        <v>20171122</v>
      </c>
      <c r="B52" s="113">
        <v>953</v>
      </c>
      <c r="C52" s="113">
        <v>17</v>
      </c>
      <c r="D52" s="113">
        <v>520</v>
      </c>
      <c r="E52" s="113">
        <v>312</v>
      </c>
      <c r="F52" s="113">
        <v>98</v>
      </c>
      <c r="G52" s="113">
        <v>6</v>
      </c>
      <c r="H52" s="113">
        <v>953</v>
      </c>
      <c r="I52" s="113">
        <v>1516</v>
      </c>
      <c r="J52" s="113">
        <v>687</v>
      </c>
      <c r="K52" s="113">
        <v>614</v>
      </c>
      <c r="L52" s="113">
        <v>0</v>
      </c>
      <c r="M52" s="113">
        <v>278</v>
      </c>
      <c r="N52" s="113">
        <v>35</v>
      </c>
      <c r="O52" s="113">
        <v>70</v>
      </c>
      <c r="P52" s="113">
        <v>14663462.18</v>
      </c>
      <c r="Q52" s="113">
        <v>5525211</v>
      </c>
      <c r="R52" s="113">
        <v>5944147</v>
      </c>
      <c r="S52" s="113">
        <v>0</v>
      </c>
      <c r="T52" s="113">
        <v>2716475</v>
      </c>
      <c r="U52" s="113">
        <v>105913.46</v>
      </c>
      <c r="V52" s="113">
        <v>371715.72</v>
      </c>
      <c r="W52" s="113">
        <v>14606093.300000001</v>
      </c>
      <c r="X52" s="113">
        <v>57368.88</v>
      </c>
    </row>
    <row r="53" spans="1:24" ht="15">
      <c r="A53" s="113">
        <v>20171123</v>
      </c>
      <c r="B53" s="113">
        <v>804</v>
      </c>
      <c r="C53" s="113">
        <v>16</v>
      </c>
      <c r="D53" s="113">
        <v>484</v>
      </c>
      <c r="E53" s="113">
        <v>214</v>
      </c>
      <c r="F53" s="113">
        <v>84</v>
      </c>
      <c r="G53" s="113">
        <v>6</v>
      </c>
      <c r="H53" s="113">
        <v>804</v>
      </c>
      <c r="I53" s="113">
        <v>1619</v>
      </c>
      <c r="J53" s="113">
        <v>544</v>
      </c>
      <c r="K53" s="113">
        <v>792</v>
      </c>
      <c r="L53" s="113">
        <v>0</v>
      </c>
      <c r="M53" s="113">
        <v>314</v>
      </c>
      <c r="N53" s="113">
        <v>47</v>
      </c>
      <c r="O53" s="113">
        <v>92</v>
      </c>
      <c r="P53" s="113">
        <v>18094272.350000001</v>
      </c>
      <c r="Q53" s="113">
        <v>6142569</v>
      </c>
      <c r="R53" s="113">
        <v>7596033</v>
      </c>
      <c r="S53" s="113">
        <v>0</v>
      </c>
      <c r="T53" s="113">
        <v>3042398</v>
      </c>
      <c r="U53" s="113">
        <v>360425.04</v>
      </c>
      <c r="V53" s="113">
        <v>952847.31</v>
      </c>
      <c r="W53" s="113">
        <v>17990412.309999999</v>
      </c>
      <c r="X53" s="113">
        <v>103860.04</v>
      </c>
    </row>
    <row r="54" spans="1:24" ht="15">
      <c r="A54" s="113">
        <v>20171124</v>
      </c>
      <c r="B54" s="113">
        <v>1634</v>
      </c>
      <c r="C54" s="113">
        <v>11</v>
      </c>
      <c r="D54" s="113">
        <v>50</v>
      </c>
      <c r="E54" s="113">
        <v>160</v>
      </c>
      <c r="F54" s="113">
        <v>139</v>
      </c>
      <c r="G54" s="113">
        <v>1274</v>
      </c>
      <c r="H54" s="113">
        <v>1633</v>
      </c>
      <c r="I54" s="113">
        <v>1129</v>
      </c>
      <c r="J54" s="113">
        <v>402</v>
      </c>
      <c r="K54" s="113">
        <v>547</v>
      </c>
      <c r="L54" s="113">
        <v>0</v>
      </c>
      <c r="M54" s="113">
        <v>187</v>
      </c>
      <c r="N54" s="113">
        <v>29</v>
      </c>
      <c r="O54" s="113">
        <v>53</v>
      </c>
      <c r="P54" s="113">
        <v>11495134.91</v>
      </c>
      <c r="Q54" s="113">
        <v>3339197</v>
      </c>
      <c r="R54" s="113">
        <v>6061254</v>
      </c>
      <c r="S54" s="113">
        <v>0</v>
      </c>
      <c r="T54" s="113">
        <v>1717148</v>
      </c>
      <c r="U54" s="113">
        <v>136995.92000000001</v>
      </c>
      <c r="V54" s="113">
        <v>240539.99</v>
      </c>
      <c r="W54" s="113">
        <v>11470405.65</v>
      </c>
      <c r="X54" s="113">
        <v>24729.26</v>
      </c>
    </row>
    <row r="55" spans="1:24" ht="15">
      <c r="A55" s="113">
        <v>20171125</v>
      </c>
      <c r="B55" s="113">
        <v>351</v>
      </c>
      <c r="C55" s="113">
        <v>10</v>
      </c>
      <c r="D55" s="113">
        <v>115</v>
      </c>
      <c r="E55" s="113">
        <v>148</v>
      </c>
      <c r="F55" s="113">
        <v>78</v>
      </c>
      <c r="G55" s="113">
        <v>0</v>
      </c>
      <c r="H55" s="113">
        <v>350</v>
      </c>
      <c r="I55" s="113">
        <v>606</v>
      </c>
      <c r="J55" s="113">
        <v>289</v>
      </c>
      <c r="K55" s="113">
        <v>216</v>
      </c>
      <c r="L55" s="113">
        <v>0</v>
      </c>
      <c r="M55" s="113">
        <v>71</v>
      </c>
      <c r="N55" s="113">
        <v>10</v>
      </c>
      <c r="O55" s="113">
        <v>54</v>
      </c>
      <c r="P55" s="113">
        <v>5024947.38</v>
      </c>
      <c r="Q55" s="113">
        <v>2060803</v>
      </c>
      <c r="R55" s="113">
        <v>2020027</v>
      </c>
      <c r="S55" s="113">
        <v>0</v>
      </c>
      <c r="T55" s="113">
        <v>660013</v>
      </c>
      <c r="U55" s="113">
        <v>22457.27</v>
      </c>
      <c r="V55" s="113">
        <v>261647.11</v>
      </c>
      <c r="W55" s="113">
        <v>5007849.0999999996</v>
      </c>
      <c r="X55" s="113">
        <v>17098.28</v>
      </c>
    </row>
    <row r="56" spans="1:24" ht="15">
      <c r="A56" s="113">
        <v>20171126</v>
      </c>
      <c r="B56" s="113">
        <v>322</v>
      </c>
      <c r="C56" s="113">
        <v>19</v>
      </c>
      <c r="D56" s="113">
        <v>79</v>
      </c>
      <c r="E56" s="113">
        <v>128</v>
      </c>
      <c r="F56" s="113">
        <v>90</v>
      </c>
      <c r="G56" s="113">
        <v>6</v>
      </c>
      <c r="H56" s="113">
        <v>319</v>
      </c>
      <c r="I56" s="113">
        <v>567</v>
      </c>
      <c r="J56" s="113">
        <v>0</v>
      </c>
      <c r="K56" s="113">
        <v>336</v>
      </c>
      <c r="L56" s="113">
        <v>0</v>
      </c>
      <c r="M56" s="113">
        <v>132</v>
      </c>
      <c r="N56" s="113">
        <v>72</v>
      </c>
      <c r="O56" s="113">
        <v>47</v>
      </c>
      <c r="P56" s="113">
        <v>4561568.32</v>
      </c>
      <c r="Q56" s="113">
        <v>0</v>
      </c>
      <c r="R56" s="113">
        <v>2626567</v>
      </c>
      <c r="S56" s="113">
        <v>0</v>
      </c>
      <c r="T56" s="113">
        <v>738774</v>
      </c>
      <c r="U56" s="113">
        <v>939944.97</v>
      </c>
      <c r="V56" s="113">
        <v>256282.35</v>
      </c>
      <c r="W56" s="113">
        <v>4542799.12</v>
      </c>
      <c r="X56" s="113">
        <v>18769.2</v>
      </c>
    </row>
    <row r="57" spans="1:24" ht="15">
      <c r="A57" s="113">
        <v>20171127</v>
      </c>
      <c r="B57" s="113">
        <v>734</v>
      </c>
      <c r="C57" s="113">
        <v>30</v>
      </c>
      <c r="D57" s="113">
        <v>315</v>
      </c>
      <c r="E57" s="113">
        <v>150</v>
      </c>
      <c r="F57" s="113">
        <v>237</v>
      </c>
      <c r="G57" s="113">
        <v>2</v>
      </c>
      <c r="H57" s="113">
        <v>734</v>
      </c>
      <c r="I57" s="113">
        <v>1440</v>
      </c>
      <c r="J57" s="113">
        <v>633</v>
      </c>
      <c r="K57" s="113">
        <v>668</v>
      </c>
      <c r="L57" s="113">
        <v>0</v>
      </c>
      <c r="M57" s="113">
        <v>112</v>
      </c>
      <c r="N57" s="113">
        <v>62</v>
      </c>
      <c r="O57" s="113">
        <v>106</v>
      </c>
      <c r="P57" s="113">
        <v>16568775.74</v>
      </c>
      <c r="Q57" s="113">
        <v>5300000</v>
      </c>
      <c r="R57" s="113">
        <v>6282663</v>
      </c>
      <c r="S57" s="113">
        <v>0</v>
      </c>
      <c r="T57" s="113">
        <v>526122</v>
      </c>
      <c r="U57" s="113">
        <v>629558.07999999996</v>
      </c>
      <c r="V57" s="113">
        <v>830432.66</v>
      </c>
      <c r="W57" s="113">
        <v>16545580.24</v>
      </c>
      <c r="X57" s="113">
        <v>23195.5</v>
      </c>
    </row>
    <row r="58" spans="1:24" ht="15">
      <c r="A58" s="113">
        <v>20171128</v>
      </c>
      <c r="B58" s="113">
        <v>599</v>
      </c>
      <c r="C58" s="113">
        <v>13</v>
      </c>
      <c r="D58" s="113">
        <v>206</v>
      </c>
      <c r="E58" s="113">
        <v>199</v>
      </c>
      <c r="F58" s="113">
        <v>176</v>
      </c>
      <c r="G58" s="113">
        <v>5</v>
      </c>
      <c r="H58" s="113">
        <v>598</v>
      </c>
      <c r="I58" s="113">
        <v>608</v>
      </c>
      <c r="J58" s="113">
        <v>172</v>
      </c>
      <c r="K58" s="113">
        <v>360</v>
      </c>
      <c r="L58" s="113">
        <v>0</v>
      </c>
      <c r="M58" s="113">
        <v>0</v>
      </c>
      <c r="N58" s="113">
        <v>14</v>
      </c>
      <c r="O58" s="113">
        <v>109</v>
      </c>
      <c r="P58" s="113">
        <v>7596470.5800000001</v>
      </c>
      <c r="Q58" s="113">
        <v>1800000</v>
      </c>
      <c r="R58" s="113">
        <v>4246372</v>
      </c>
      <c r="S58" s="113">
        <v>0</v>
      </c>
      <c r="T58" s="113">
        <v>0</v>
      </c>
      <c r="U58" s="113">
        <v>170092.95</v>
      </c>
      <c r="V58" s="113">
        <v>1380005.63</v>
      </c>
      <c r="W58" s="113">
        <v>7566997.1500000004</v>
      </c>
      <c r="X58" s="113">
        <v>29473.43</v>
      </c>
    </row>
    <row r="59" spans="1:24" ht="15">
      <c r="A59" s="113">
        <v>20171129</v>
      </c>
      <c r="B59" s="113">
        <v>335</v>
      </c>
      <c r="C59" s="113">
        <v>19</v>
      </c>
      <c r="D59" s="113">
        <v>56</v>
      </c>
      <c r="E59" s="113">
        <v>166</v>
      </c>
      <c r="F59" s="113">
        <v>79</v>
      </c>
      <c r="G59" s="113">
        <v>15</v>
      </c>
      <c r="H59" s="113">
        <v>334</v>
      </c>
      <c r="I59" s="113">
        <v>744</v>
      </c>
      <c r="J59" s="113">
        <v>21</v>
      </c>
      <c r="K59" s="113">
        <v>623</v>
      </c>
      <c r="L59" s="113">
        <v>0</v>
      </c>
      <c r="M59" s="113">
        <v>0</v>
      </c>
      <c r="N59" s="113">
        <v>25</v>
      </c>
      <c r="O59" s="113">
        <v>96</v>
      </c>
      <c r="P59" s="113">
        <v>11085055.27</v>
      </c>
      <c r="Q59" s="113">
        <v>180636</v>
      </c>
      <c r="R59" s="113">
        <v>9759030</v>
      </c>
      <c r="S59" s="113">
        <v>0</v>
      </c>
      <c r="T59" s="113">
        <v>0</v>
      </c>
      <c r="U59" s="113">
        <v>274799.35999999999</v>
      </c>
      <c r="V59" s="113">
        <v>870589.91</v>
      </c>
      <c r="W59" s="113">
        <v>11049777.390000001</v>
      </c>
      <c r="X59" s="113">
        <v>35277.879999999997</v>
      </c>
    </row>
    <row r="60" spans="1:24" ht="15">
      <c r="A60" s="113">
        <v>20171130</v>
      </c>
      <c r="B60" s="113">
        <v>258</v>
      </c>
      <c r="C60" s="113">
        <v>10</v>
      </c>
      <c r="D60" s="113">
        <v>31</v>
      </c>
      <c r="E60" s="113">
        <v>148</v>
      </c>
      <c r="F60" s="113">
        <v>64</v>
      </c>
      <c r="G60" s="113">
        <v>5</v>
      </c>
      <c r="H60" s="113">
        <v>255</v>
      </c>
      <c r="I60" s="113">
        <v>844</v>
      </c>
      <c r="J60" s="113">
        <v>207</v>
      </c>
      <c r="K60" s="113">
        <v>555</v>
      </c>
      <c r="L60" s="113">
        <v>0</v>
      </c>
      <c r="M60" s="113">
        <v>0</v>
      </c>
      <c r="N60" s="113">
        <v>40</v>
      </c>
      <c r="O60" s="113">
        <v>82</v>
      </c>
      <c r="P60" s="113">
        <v>10595883.960000001</v>
      </c>
      <c r="Q60" s="113">
        <v>2139198</v>
      </c>
      <c r="R60" s="113">
        <v>7701378</v>
      </c>
      <c r="S60" s="113">
        <v>0</v>
      </c>
      <c r="T60" s="113">
        <v>0</v>
      </c>
      <c r="U60" s="113">
        <v>234122.32</v>
      </c>
      <c r="V60" s="113">
        <v>521185.64</v>
      </c>
      <c r="W60" s="113">
        <v>10508647.029999999</v>
      </c>
      <c r="X60" s="113">
        <v>87236.93</v>
      </c>
    </row>
    <row r="61" spans="1:24" ht="15">
      <c r="A61" s="113">
        <v>20171201</v>
      </c>
      <c r="B61" s="113">
        <v>174</v>
      </c>
      <c r="C61" s="113">
        <v>7</v>
      </c>
      <c r="D61" s="113">
        <v>30</v>
      </c>
      <c r="E61" s="113">
        <v>88</v>
      </c>
      <c r="F61" s="113">
        <v>44</v>
      </c>
      <c r="G61" s="113">
        <v>5</v>
      </c>
      <c r="H61" s="113">
        <v>174</v>
      </c>
      <c r="I61" s="113">
        <v>953</v>
      </c>
      <c r="J61" s="113">
        <v>212</v>
      </c>
      <c r="K61" s="113">
        <v>676</v>
      </c>
      <c r="L61" s="113">
        <v>0</v>
      </c>
      <c r="M61" s="113">
        <v>0</v>
      </c>
      <c r="N61" s="113">
        <v>20</v>
      </c>
      <c r="O61" s="113">
        <v>93</v>
      </c>
      <c r="P61" s="113">
        <v>13440156.029999999</v>
      </c>
      <c r="Q61" s="113">
        <v>1836620</v>
      </c>
      <c r="R61" s="113">
        <v>7644934.9400000004</v>
      </c>
      <c r="S61" s="113">
        <v>0</v>
      </c>
      <c r="T61" s="113">
        <v>0</v>
      </c>
      <c r="U61" s="113">
        <v>160243.39000000001</v>
      </c>
      <c r="V61" s="113">
        <v>796025.7</v>
      </c>
      <c r="W61" s="113">
        <v>13398608.32</v>
      </c>
      <c r="X61" s="113">
        <v>41547.71</v>
      </c>
    </row>
    <row r="62" spans="1:24" ht="15">
      <c r="A62" s="113">
        <v>20171202</v>
      </c>
      <c r="B62" s="113">
        <v>179</v>
      </c>
      <c r="C62" s="113">
        <v>4</v>
      </c>
      <c r="D62" s="113">
        <v>28</v>
      </c>
      <c r="E62" s="113">
        <v>105</v>
      </c>
      <c r="F62" s="113">
        <v>42</v>
      </c>
      <c r="G62" s="113">
        <v>0</v>
      </c>
      <c r="H62" s="113">
        <v>178</v>
      </c>
      <c r="I62" s="113">
        <v>543</v>
      </c>
      <c r="J62" s="113">
        <v>145</v>
      </c>
      <c r="K62" s="113">
        <v>365</v>
      </c>
      <c r="L62" s="113">
        <v>0</v>
      </c>
      <c r="M62" s="113">
        <v>0</v>
      </c>
      <c r="N62" s="113">
        <v>14</v>
      </c>
      <c r="O62" s="113">
        <v>37</v>
      </c>
      <c r="P62" s="113">
        <v>4737583.3</v>
      </c>
      <c r="Q62" s="113">
        <v>917527</v>
      </c>
      <c r="R62" s="113">
        <v>3469123.95</v>
      </c>
      <c r="S62" s="113">
        <v>0</v>
      </c>
      <c r="T62" s="113">
        <v>0</v>
      </c>
      <c r="U62" s="113">
        <v>127650.89</v>
      </c>
      <c r="V62" s="113">
        <v>223281.46</v>
      </c>
      <c r="W62" s="113">
        <v>4720219.4800000004</v>
      </c>
      <c r="X62" s="113">
        <v>17363.82</v>
      </c>
    </row>
    <row r="63" spans="1:24" ht="15">
      <c r="A63" s="113">
        <v>20171203</v>
      </c>
      <c r="B63" s="113">
        <v>137</v>
      </c>
      <c r="C63" s="113">
        <v>4</v>
      </c>
      <c r="D63" s="113">
        <v>21</v>
      </c>
      <c r="E63" s="113">
        <v>75</v>
      </c>
      <c r="F63" s="113">
        <v>37</v>
      </c>
      <c r="G63" s="113">
        <v>0</v>
      </c>
      <c r="H63" s="113">
        <v>136</v>
      </c>
      <c r="I63" s="113">
        <v>404</v>
      </c>
      <c r="J63" s="113">
        <v>88</v>
      </c>
      <c r="K63" s="113">
        <v>263</v>
      </c>
      <c r="L63" s="113">
        <v>0</v>
      </c>
      <c r="M63" s="113">
        <v>0</v>
      </c>
      <c r="N63" s="113">
        <v>11</v>
      </c>
      <c r="O63" s="113">
        <v>51</v>
      </c>
      <c r="P63" s="113">
        <v>3805837.86</v>
      </c>
      <c r="Q63" s="113">
        <v>523541</v>
      </c>
      <c r="R63" s="113">
        <v>2994642.11</v>
      </c>
      <c r="S63" s="113">
        <v>0</v>
      </c>
      <c r="T63" s="113">
        <v>0</v>
      </c>
      <c r="U63" s="113">
        <v>69169.5</v>
      </c>
      <c r="V63" s="113">
        <v>218485.25</v>
      </c>
      <c r="W63" s="113">
        <v>3799498.74</v>
      </c>
      <c r="X63" s="113">
        <v>6339.12</v>
      </c>
    </row>
    <row r="64" spans="1:24" ht="15">
      <c r="A64" s="113">
        <v>20171204</v>
      </c>
      <c r="B64" s="113">
        <v>1009</v>
      </c>
      <c r="C64" s="113">
        <v>8</v>
      </c>
      <c r="D64" s="113">
        <v>394</v>
      </c>
      <c r="E64" s="113">
        <v>110</v>
      </c>
      <c r="F64" s="113">
        <v>487</v>
      </c>
      <c r="G64" s="113">
        <v>10</v>
      </c>
      <c r="H64" s="113">
        <v>1009</v>
      </c>
      <c r="I64" s="113">
        <v>960</v>
      </c>
      <c r="J64" s="113">
        <v>456</v>
      </c>
      <c r="K64" s="113">
        <v>466</v>
      </c>
      <c r="L64" s="113">
        <v>0</v>
      </c>
      <c r="M64" s="113">
        <v>0</v>
      </c>
      <c r="N64" s="113">
        <v>31</v>
      </c>
      <c r="O64" s="113">
        <v>67</v>
      </c>
      <c r="P64" s="113">
        <v>9748485.6300000008</v>
      </c>
      <c r="Q64" s="113">
        <v>3183255</v>
      </c>
      <c r="R64" s="113">
        <v>5710620</v>
      </c>
      <c r="S64" s="113">
        <v>0</v>
      </c>
      <c r="T64" s="113">
        <v>0</v>
      </c>
      <c r="U64" s="113">
        <v>281934.27</v>
      </c>
      <c r="V64" s="113">
        <v>572676.36</v>
      </c>
      <c r="W64" s="113">
        <v>9716208.5399999991</v>
      </c>
      <c r="X64" s="113">
        <v>32277.09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B5" sqref="B5"/>
    </sheetView>
  </sheetViews>
  <sheetFormatPr baseColWidth="10" defaultRowHeight="15"/>
  <sheetData>
    <row r="1" spans="1:27" ht="55" customHeight="1">
      <c r="D1" s="151" t="s">
        <v>79</v>
      </c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</row>
    <row r="2" spans="1:27">
      <c r="B2" s="150" t="s">
        <v>98</v>
      </c>
      <c r="C2" s="150"/>
      <c r="F2" s="150" t="s">
        <v>152</v>
      </c>
      <c r="G2" s="150"/>
      <c r="J2" s="150" t="s">
        <v>152</v>
      </c>
      <c r="K2" s="150"/>
      <c r="N2" s="150" t="s">
        <v>152</v>
      </c>
      <c r="O2" s="150"/>
      <c r="R2" s="150" t="s">
        <v>152</v>
      </c>
      <c r="S2" s="150"/>
      <c r="V2" s="150" t="s">
        <v>152</v>
      </c>
      <c r="W2" s="150"/>
      <c r="Z2" s="150" t="s">
        <v>152</v>
      </c>
      <c r="AA2" s="150"/>
    </row>
    <row r="3" spans="1:27" ht="16">
      <c r="A3" s="62" t="s">
        <v>0</v>
      </c>
      <c r="B3" s="62" t="s">
        <v>109</v>
      </c>
      <c r="C3" s="62" t="s">
        <v>110</v>
      </c>
      <c r="D3" s="62" t="s">
        <v>105</v>
      </c>
      <c r="E3" s="62" t="s">
        <v>106</v>
      </c>
      <c r="F3" s="100" t="s">
        <v>28</v>
      </c>
      <c r="G3" s="100" t="s">
        <v>28</v>
      </c>
      <c r="H3" s="62" t="s">
        <v>107</v>
      </c>
      <c r="I3" s="62" t="s">
        <v>108</v>
      </c>
      <c r="J3" s="62" t="s">
        <v>28</v>
      </c>
      <c r="K3" s="62" t="s">
        <v>28</v>
      </c>
      <c r="L3" s="62" t="s">
        <v>111</v>
      </c>
      <c r="M3" s="62" t="s">
        <v>112</v>
      </c>
      <c r="N3" s="62" t="s">
        <v>28</v>
      </c>
      <c r="O3" s="62" t="s">
        <v>28</v>
      </c>
      <c r="P3" s="62" t="s">
        <v>113</v>
      </c>
      <c r="Q3" s="62" t="s">
        <v>114</v>
      </c>
      <c r="R3" s="62" t="s">
        <v>28</v>
      </c>
      <c r="S3" s="62" t="s">
        <v>28</v>
      </c>
      <c r="T3" s="62" t="s">
        <v>115</v>
      </c>
      <c r="U3" s="62" t="s">
        <v>116</v>
      </c>
      <c r="V3" s="62" t="s">
        <v>28</v>
      </c>
      <c r="W3" s="62" t="s">
        <v>28</v>
      </c>
      <c r="X3" s="62" t="s">
        <v>117</v>
      </c>
      <c r="Y3" s="62" t="s">
        <v>118</v>
      </c>
      <c r="Z3" s="62" t="s">
        <v>28</v>
      </c>
      <c r="AA3" s="62" t="s">
        <v>28</v>
      </c>
    </row>
    <row r="4" spans="1:27">
      <c r="A4" s="63">
        <v>20171102</v>
      </c>
      <c r="B4" s="63">
        <v>41</v>
      </c>
      <c r="C4" s="63">
        <v>25</v>
      </c>
      <c r="D4" s="63">
        <v>12</v>
      </c>
      <c r="E4" s="63">
        <v>8</v>
      </c>
      <c r="F4" s="101">
        <f>D4/B4</f>
        <v>0.29268292682926828</v>
      </c>
      <c r="G4" s="101">
        <f>E4/C4</f>
        <v>0.32</v>
      </c>
      <c r="H4" s="63">
        <v>9</v>
      </c>
      <c r="I4" s="63">
        <v>7</v>
      </c>
      <c r="J4" s="102">
        <f>H4/B4</f>
        <v>0.21951219512195122</v>
      </c>
      <c r="K4" s="102">
        <f>I4/C4</f>
        <v>0.28000000000000003</v>
      </c>
      <c r="L4" s="99">
        <v>0</v>
      </c>
      <c r="M4" s="99">
        <v>0</v>
      </c>
      <c r="N4" s="103">
        <f>L4/B4</f>
        <v>0</v>
      </c>
      <c r="O4" s="103">
        <f>M4/C4</f>
        <v>0</v>
      </c>
      <c r="P4" s="99">
        <v>0</v>
      </c>
      <c r="Q4" s="99">
        <v>0</v>
      </c>
      <c r="R4" s="104">
        <f>P4/B4</f>
        <v>0</v>
      </c>
      <c r="S4" s="104">
        <f>Q4/C4</f>
        <v>0</v>
      </c>
      <c r="T4" s="99">
        <v>0</v>
      </c>
      <c r="U4" s="99">
        <v>0</v>
      </c>
      <c r="V4" s="106">
        <f>T4/B4</f>
        <v>0</v>
      </c>
      <c r="W4" s="106">
        <f>U4/C4</f>
        <v>0</v>
      </c>
      <c r="X4" s="99">
        <v>0</v>
      </c>
      <c r="Y4" s="99">
        <v>0</v>
      </c>
      <c r="Z4" s="105">
        <f>X4/B4</f>
        <v>0</v>
      </c>
      <c r="AA4" s="105">
        <f>Y4/C4</f>
        <v>0</v>
      </c>
    </row>
    <row r="5" spans="1:27">
      <c r="A5" s="63">
        <v>20171103</v>
      </c>
      <c r="B5" s="112">
        <v>96</v>
      </c>
      <c r="C5" s="63">
        <v>65</v>
      </c>
      <c r="D5" s="63">
        <v>32</v>
      </c>
      <c r="E5" s="63">
        <v>20</v>
      </c>
      <c r="F5" s="101">
        <f t="shared" ref="F5:F36" si="0">D5/B5</f>
        <v>0.33333333333333331</v>
      </c>
      <c r="G5" s="101">
        <f t="shared" ref="G5:G36" si="1">E5/C5</f>
        <v>0.30769230769230771</v>
      </c>
      <c r="H5" s="63">
        <v>14</v>
      </c>
      <c r="I5" s="63">
        <v>14</v>
      </c>
      <c r="J5" s="102">
        <f t="shared" ref="J5:K36" si="2">H5/B5</f>
        <v>0.14583333333333334</v>
      </c>
      <c r="K5" s="102">
        <f t="shared" si="2"/>
        <v>0.2153846153846154</v>
      </c>
      <c r="L5" s="63">
        <v>1</v>
      </c>
      <c r="M5" s="63">
        <v>1</v>
      </c>
      <c r="N5" s="103">
        <f t="shared" ref="N5:O36" si="3">L5/B5</f>
        <v>1.0416666666666666E-2</v>
      </c>
      <c r="O5" s="103">
        <f t="shared" si="3"/>
        <v>1.5384615384615385E-2</v>
      </c>
      <c r="P5" s="99">
        <v>0</v>
      </c>
      <c r="Q5" s="99">
        <v>0</v>
      </c>
      <c r="R5" s="104">
        <f t="shared" ref="R5:S36" si="4">P5/B5</f>
        <v>0</v>
      </c>
      <c r="S5" s="104">
        <f t="shared" si="4"/>
        <v>0</v>
      </c>
      <c r="T5" s="99">
        <v>0</v>
      </c>
      <c r="U5" s="99">
        <v>0</v>
      </c>
      <c r="V5" s="106">
        <f t="shared" ref="V5:W36" si="5">T5/B5</f>
        <v>0</v>
      </c>
      <c r="W5" s="106">
        <f t="shared" si="5"/>
        <v>0</v>
      </c>
      <c r="X5" s="99">
        <v>0</v>
      </c>
      <c r="Y5" s="99">
        <v>0</v>
      </c>
      <c r="Z5" s="105">
        <f t="shared" ref="Z5:AA36" si="6">X5/B5</f>
        <v>0</v>
      </c>
      <c r="AA5" s="105">
        <f t="shared" si="6"/>
        <v>0</v>
      </c>
    </row>
    <row r="6" spans="1:27">
      <c r="A6" s="63">
        <v>20171104</v>
      </c>
      <c r="B6" s="63">
        <v>51</v>
      </c>
      <c r="C6" s="63">
        <v>37</v>
      </c>
      <c r="D6" s="63">
        <v>28</v>
      </c>
      <c r="E6" s="63">
        <v>20</v>
      </c>
      <c r="F6" s="101">
        <f t="shared" si="0"/>
        <v>0.5490196078431373</v>
      </c>
      <c r="G6" s="101">
        <f t="shared" si="1"/>
        <v>0.54054054054054057</v>
      </c>
      <c r="H6" s="63">
        <v>17</v>
      </c>
      <c r="I6" s="63">
        <v>16</v>
      </c>
      <c r="J6" s="102">
        <f t="shared" si="2"/>
        <v>0.33333333333333331</v>
      </c>
      <c r="K6" s="102">
        <f t="shared" si="2"/>
        <v>0.43243243243243246</v>
      </c>
      <c r="L6" s="63">
        <v>1</v>
      </c>
      <c r="M6" s="63">
        <v>1</v>
      </c>
      <c r="N6" s="103">
        <f t="shared" si="3"/>
        <v>1.9607843137254902E-2</v>
      </c>
      <c r="O6" s="103">
        <f t="shared" si="3"/>
        <v>2.7027027027027029E-2</v>
      </c>
      <c r="P6" s="63">
        <v>1</v>
      </c>
      <c r="Q6" s="63">
        <v>1</v>
      </c>
      <c r="R6" s="104">
        <f t="shared" si="4"/>
        <v>1.9607843137254902E-2</v>
      </c>
      <c r="S6" s="104">
        <f t="shared" si="4"/>
        <v>2.7027027027027029E-2</v>
      </c>
      <c r="T6" s="99">
        <v>0</v>
      </c>
      <c r="U6" s="99">
        <v>0</v>
      </c>
      <c r="V6" s="106">
        <f t="shared" si="5"/>
        <v>0</v>
      </c>
      <c r="W6" s="106">
        <f t="shared" si="5"/>
        <v>0</v>
      </c>
      <c r="X6" s="99">
        <v>0</v>
      </c>
      <c r="Y6" s="99">
        <v>0</v>
      </c>
      <c r="Z6" s="105">
        <f t="shared" si="6"/>
        <v>0</v>
      </c>
      <c r="AA6" s="105">
        <f t="shared" si="6"/>
        <v>0</v>
      </c>
    </row>
    <row r="7" spans="1:27">
      <c r="A7" s="63">
        <v>20171105</v>
      </c>
      <c r="B7" s="63">
        <v>46</v>
      </c>
      <c r="C7" s="63">
        <v>34</v>
      </c>
      <c r="D7" s="63">
        <v>20</v>
      </c>
      <c r="E7" s="63">
        <v>16</v>
      </c>
      <c r="F7" s="101">
        <f t="shared" si="0"/>
        <v>0.43478260869565216</v>
      </c>
      <c r="G7" s="101">
        <f t="shared" si="1"/>
        <v>0.47058823529411764</v>
      </c>
      <c r="H7" s="63">
        <v>17</v>
      </c>
      <c r="I7" s="63">
        <v>14</v>
      </c>
      <c r="J7" s="102">
        <f t="shared" si="2"/>
        <v>0.36956521739130432</v>
      </c>
      <c r="K7" s="102">
        <f t="shared" si="2"/>
        <v>0.41176470588235292</v>
      </c>
      <c r="L7" s="63">
        <v>2</v>
      </c>
      <c r="M7" s="63">
        <v>2</v>
      </c>
      <c r="N7" s="103">
        <f t="shared" si="3"/>
        <v>4.3478260869565216E-2</v>
      </c>
      <c r="O7" s="103">
        <f t="shared" si="3"/>
        <v>5.8823529411764705E-2</v>
      </c>
      <c r="P7" s="63">
        <v>3</v>
      </c>
      <c r="Q7" s="63">
        <v>3</v>
      </c>
      <c r="R7" s="104">
        <f t="shared" si="4"/>
        <v>6.5217391304347824E-2</v>
      </c>
      <c r="S7" s="104">
        <f t="shared" si="4"/>
        <v>8.8235294117647065E-2</v>
      </c>
      <c r="T7" s="63">
        <v>2</v>
      </c>
      <c r="U7" s="63">
        <v>2</v>
      </c>
      <c r="V7" s="106">
        <f t="shared" si="5"/>
        <v>4.3478260869565216E-2</v>
      </c>
      <c r="W7" s="106">
        <f t="shared" si="5"/>
        <v>5.8823529411764705E-2</v>
      </c>
      <c r="X7" s="99">
        <v>0</v>
      </c>
      <c r="Y7" s="99">
        <v>0</v>
      </c>
      <c r="Z7" s="105">
        <f t="shared" si="6"/>
        <v>0</v>
      </c>
      <c r="AA7" s="105">
        <f t="shared" si="6"/>
        <v>0</v>
      </c>
    </row>
    <row r="8" spans="1:27">
      <c r="A8" s="63">
        <v>20171106</v>
      </c>
      <c r="B8" s="63">
        <v>12</v>
      </c>
      <c r="C8" s="63">
        <v>9</v>
      </c>
      <c r="D8" s="63">
        <v>7</v>
      </c>
      <c r="E8" s="63">
        <v>6</v>
      </c>
      <c r="F8" s="101">
        <f t="shared" si="0"/>
        <v>0.58333333333333337</v>
      </c>
      <c r="G8" s="101">
        <f t="shared" si="1"/>
        <v>0.66666666666666663</v>
      </c>
      <c r="H8" s="63">
        <v>6</v>
      </c>
      <c r="I8" s="63">
        <v>4</v>
      </c>
      <c r="J8" s="102">
        <f t="shared" si="2"/>
        <v>0.5</v>
      </c>
      <c r="K8" s="102">
        <f t="shared" si="2"/>
        <v>0.44444444444444442</v>
      </c>
      <c r="L8" s="63">
        <v>2</v>
      </c>
      <c r="M8" s="63">
        <v>1</v>
      </c>
      <c r="N8" s="103">
        <f t="shared" si="3"/>
        <v>0.16666666666666666</v>
      </c>
      <c r="O8" s="103">
        <f t="shared" si="3"/>
        <v>0.1111111111111111</v>
      </c>
      <c r="P8" s="99">
        <v>0</v>
      </c>
      <c r="Q8" s="99">
        <v>0</v>
      </c>
      <c r="R8" s="104">
        <f t="shared" si="4"/>
        <v>0</v>
      </c>
      <c r="S8" s="104">
        <f t="shared" si="4"/>
        <v>0</v>
      </c>
      <c r="T8" s="99">
        <v>0</v>
      </c>
      <c r="U8" s="99">
        <v>0</v>
      </c>
      <c r="V8" s="106">
        <f t="shared" si="5"/>
        <v>0</v>
      </c>
      <c r="W8" s="106">
        <f t="shared" si="5"/>
        <v>0</v>
      </c>
      <c r="X8" s="99">
        <v>0</v>
      </c>
      <c r="Y8" s="99">
        <v>0</v>
      </c>
      <c r="Z8" s="105">
        <f t="shared" si="6"/>
        <v>0</v>
      </c>
      <c r="AA8" s="105">
        <f t="shared" si="6"/>
        <v>0</v>
      </c>
    </row>
    <row r="9" spans="1:27">
      <c r="A9" s="63">
        <v>20171107</v>
      </c>
      <c r="B9" s="63"/>
      <c r="C9" s="63"/>
      <c r="D9" s="63"/>
      <c r="E9" s="63"/>
      <c r="F9" s="101"/>
      <c r="G9" s="101"/>
      <c r="H9" s="63"/>
      <c r="I9" s="63"/>
      <c r="J9" s="102"/>
      <c r="K9" s="102"/>
      <c r="L9" s="63"/>
      <c r="M9" s="63"/>
      <c r="N9" s="103"/>
      <c r="O9" s="103"/>
      <c r="P9" s="99"/>
      <c r="Q9" s="99"/>
      <c r="R9" s="104"/>
      <c r="S9" s="104"/>
      <c r="T9" s="99"/>
      <c r="U9" s="99"/>
      <c r="V9" s="106"/>
      <c r="W9" s="106"/>
      <c r="X9" s="99"/>
      <c r="Y9" s="99"/>
      <c r="Z9" s="105"/>
      <c r="AA9" s="105"/>
    </row>
    <row r="10" spans="1:27">
      <c r="A10" s="63">
        <v>20171108</v>
      </c>
      <c r="B10" s="63">
        <v>37</v>
      </c>
      <c r="C10" s="63">
        <v>29</v>
      </c>
      <c r="D10" s="63">
        <v>22</v>
      </c>
      <c r="E10" s="63">
        <v>16</v>
      </c>
      <c r="F10" s="101">
        <f t="shared" si="0"/>
        <v>0.59459459459459463</v>
      </c>
      <c r="G10" s="101">
        <f t="shared" si="1"/>
        <v>0.55172413793103448</v>
      </c>
      <c r="H10" s="63">
        <v>14</v>
      </c>
      <c r="I10" s="63">
        <v>14</v>
      </c>
      <c r="J10" s="102">
        <f t="shared" si="2"/>
        <v>0.3783783783783784</v>
      </c>
      <c r="K10" s="102">
        <f t="shared" si="2"/>
        <v>0.48275862068965519</v>
      </c>
      <c r="L10" s="99">
        <v>0</v>
      </c>
      <c r="M10" s="99">
        <v>0</v>
      </c>
      <c r="N10" s="103">
        <f t="shared" si="3"/>
        <v>0</v>
      </c>
      <c r="O10" s="103">
        <f t="shared" si="3"/>
        <v>0</v>
      </c>
      <c r="P10" s="99">
        <v>0</v>
      </c>
      <c r="Q10" s="99">
        <v>0</v>
      </c>
      <c r="R10" s="104">
        <f t="shared" si="4"/>
        <v>0</v>
      </c>
      <c r="S10" s="104">
        <f t="shared" si="4"/>
        <v>0</v>
      </c>
      <c r="T10" s="63">
        <v>1</v>
      </c>
      <c r="U10" s="63">
        <v>1</v>
      </c>
      <c r="V10" s="106">
        <f t="shared" si="5"/>
        <v>2.7027027027027029E-2</v>
      </c>
      <c r="W10" s="106">
        <f t="shared" si="5"/>
        <v>3.4482758620689655E-2</v>
      </c>
      <c r="X10" s="99">
        <v>0</v>
      </c>
      <c r="Y10" s="99">
        <v>0</v>
      </c>
      <c r="Z10" s="105">
        <f t="shared" si="6"/>
        <v>0</v>
      </c>
      <c r="AA10" s="105">
        <f t="shared" si="6"/>
        <v>0</v>
      </c>
    </row>
    <row r="11" spans="1:27">
      <c r="A11" s="63">
        <v>20171109</v>
      </c>
      <c r="B11" s="63">
        <v>87</v>
      </c>
      <c r="C11" s="63">
        <v>61</v>
      </c>
      <c r="D11" s="63">
        <v>25</v>
      </c>
      <c r="E11" s="63">
        <v>21</v>
      </c>
      <c r="F11" s="101">
        <f t="shared" si="0"/>
        <v>0.28735632183908044</v>
      </c>
      <c r="G11" s="101">
        <f t="shared" si="1"/>
        <v>0.34426229508196721</v>
      </c>
      <c r="H11" s="63">
        <v>20</v>
      </c>
      <c r="I11" s="63">
        <v>16</v>
      </c>
      <c r="J11" s="102">
        <f t="shared" si="2"/>
        <v>0.22988505747126436</v>
      </c>
      <c r="K11" s="102">
        <f t="shared" si="2"/>
        <v>0.26229508196721313</v>
      </c>
      <c r="L11" s="99">
        <v>0</v>
      </c>
      <c r="M11" s="99">
        <v>0</v>
      </c>
      <c r="N11" s="103">
        <f t="shared" si="3"/>
        <v>0</v>
      </c>
      <c r="O11" s="103">
        <f t="shared" si="3"/>
        <v>0</v>
      </c>
      <c r="P11" s="63">
        <v>2</v>
      </c>
      <c r="Q11" s="63">
        <v>2</v>
      </c>
      <c r="R11" s="104">
        <f t="shared" si="4"/>
        <v>2.2988505747126436E-2</v>
      </c>
      <c r="S11" s="104">
        <f t="shared" si="4"/>
        <v>3.2786885245901641E-2</v>
      </c>
      <c r="T11" s="63">
        <v>4</v>
      </c>
      <c r="U11" s="63">
        <v>4</v>
      </c>
      <c r="V11" s="106">
        <f t="shared" si="5"/>
        <v>4.5977011494252873E-2</v>
      </c>
      <c r="W11" s="106">
        <f t="shared" si="5"/>
        <v>6.5573770491803282E-2</v>
      </c>
      <c r="X11" s="63">
        <v>1</v>
      </c>
      <c r="Y11" s="63">
        <v>1</v>
      </c>
      <c r="Z11" s="105">
        <f t="shared" si="6"/>
        <v>1.1494252873563218E-2</v>
      </c>
      <c r="AA11" s="105">
        <f t="shared" si="6"/>
        <v>1.6393442622950821E-2</v>
      </c>
    </row>
    <row r="12" spans="1:27">
      <c r="A12" s="63">
        <v>20171110</v>
      </c>
      <c r="B12" s="63">
        <v>104</v>
      </c>
      <c r="C12" s="63">
        <v>64</v>
      </c>
      <c r="D12" s="63">
        <v>54</v>
      </c>
      <c r="E12" s="63">
        <v>25</v>
      </c>
      <c r="F12" s="101">
        <f t="shared" si="0"/>
        <v>0.51923076923076927</v>
      </c>
      <c r="G12" s="101">
        <f t="shared" si="1"/>
        <v>0.390625</v>
      </c>
      <c r="H12" s="63">
        <v>36</v>
      </c>
      <c r="I12" s="63">
        <v>20</v>
      </c>
      <c r="J12" s="102">
        <f t="shared" si="2"/>
        <v>0.34615384615384615</v>
      </c>
      <c r="K12" s="102">
        <f t="shared" si="2"/>
        <v>0.3125</v>
      </c>
      <c r="L12" s="63">
        <v>5</v>
      </c>
      <c r="M12" s="63">
        <v>4</v>
      </c>
      <c r="N12" s="103">
        <f t="shared" si="3"/>
        <v>4.807692307692308E-2</v>
      </c>
      <c r="O12" s="103">
        <f t="shared" si="3"/>
        <v>6.25E-2</v>
      </c>
      <c r="P12" s="63">
        <v>6</v>
      </c>
      <c r="Q12" s="63">
        <v>3</v>
      </c>
      <c r="R12" s="104">
        <f t="shared" si="4"/>
        <v>5.7692307692307696E-2</v>
      </c>
      <c r="S12" s="104">
        <f t="shared" si="4"/>
        <v>4.6875E-2</v>
      </c>
      <c r="T12" s="63">
        <v>1</v>
      </c>
      <c r="U12" s="63">
        <v>1</v>
      </c>
      <c r="V12" s="106">
        <f t="shared" si="5"/>
        <v>9.6153846153846159E-3</v>
      </c>
      <c r="W12" s="106">
        <f t="shared" si="5"/>
        <v>1.5625E-2</v>
      </c>
      <c r="X12" s="63">
        <v>1</v>
      </c>
      <c r="Y12" s="63">
        <v>1</v>
      </c>
      <c r="Z12" s="105">
        <f t="shared" si="6"/>
        <v>9.6153846153846159E-3</v>
      </c>
      <c r="AA12" s="105">
        <f t="shared" si="6"/>
        <v>1.5625E-2</v>
      </c>
    </row>
    <row r="13" spans="1:27">
      <c r="A13" s="63">
        <v>20171111</v>
      </c>
      <c r="B13" s="63">
        <v>109</v>
      </c>
      <c r="C13" s="63">
        <v>72</v>
      </c>
      <c r="D13" s="63">
        <v>37</v>
      </c>
      <c r="E13" s="63">
        <v>26</v>
      </c>
      <c r="F13" s="101">
        <f t="shared" si="0"/>
        <v>0.33944954128440369</v>
      </c>
      <c r="G13" s="101">
        <f t="shared" si="1"/>
        <v>0.3611111111111111</v>
      </c>
      <c r="H13" s="63">
        <v>29</v>
      </c>
      <c r="I13" s="63">
        <v>21</v>
      </c>
      <c r="J13" s="102">
        <f t="shared" si="2"/>
        <v>0.26605504587155965</v>
      </c>
      <c r="K13" s="102">
        <f t="shared" si="2"/>
        <v>0.29166666666666669</v>
      </c>
      <c r="L13" s="63">
        <v>2</v>
      </c>
      <c r="M13" s="63">
        <v>2</v>
      </c>
      <c r="N13" s="103">
        <f t="shared" si="3"/>
        <v>1.834862385321101E-2</v>
      </c>
      <c r="O13" s="103">
        <f t="shared" si="3"/>
        <v>2.7777777777777776E-2</v>
      </c>
      <c r="P13" s="63">
        <v>6</v>
      </c>
      <c r="Q13" s="63">
        <v>3</v>
      </c>
      <c r="R13" s="104">
        <f t="shared" si="4"/>
        <v>5.5045871559633031E-2</v>
      </c>
      <c r="S13" s="104">
        <f t="shared" si="4"/>
        <v>4.1666666666666664E-2</v>
      </c>
      <c r="T13" s="99">
        <v>0</v>
      </c>
      <c r="U13" s="99">
        <v>0</v>
      </c>
      <c r="V13" s="106">
        <f t="shared" si="5"/>
        <v>0</v>
      </c>
      <c r="W13" s="106">
        <f t="shared" si="5"/>
        <v>0</v>
      </c>
      <c r="X13" s="63">
        <v>1</v>
      </c>
      <c r="Y13" s="63">
        <v>1</v>
      </c>
      <c r="Z13" s="105">
        <f t="shared" si="6"/>
        <v>9.1743119266055051E-3</v>
      </c>
      <c r="AA13" s="105">
        <f t="shared" si="6"/>
        <v>1.3888888888888888E-2</v>
      </c>
    </row>
    <row r="14" spans="1:27">
      <c r="A14" s="63">
        <v>20171112</v>
      </c>
      <c r="B14" s="63">
        <v>50</v>
      </c>
      <c r="C14" s="63">
        <v>40</v>
      </c>
      <c r="D14" s="63">
        <v>17</v>
      </c>
      <c r="E14" s="63">
        <v>13</v>
      </c>
      <c r="F14" s="101">
        <f t="shared" si="0"/>
        <v>0.34</v>
      </c>
      <c r="G14" s="101">
        <f t="shared" si="1"/>
        <v>0.32500000000000001</v>
      </c>
      <c r="H14" s="63">
        <v>13</v>
      </c>
      <c r="I14" s="63">
        <v>11</v>
      </c>
      <c r="J14" s="102">
        <f t="shared" si="2"/>
        <v>0.26</v>
      </c>
      <c r="K14" s="102">
        <f t="shared" si="2"/>
        <v>0.27500000000000002</v>
      </c>
      <c r="L14" s="63">
        <v>1</v>
      </c>
      <c r="M14" s="63">
        <v>1</v>
      </c>
      <c r="N14" s="103">
        <f t="shared" si="3"/>
        <v>0.02</v>
      </c>
      <c r="O14" s="103">
        <f t="shared" si="3"/>
        <v>2.5000000000000001E-2</v>
      </c>
      <c r="P14" s="99">
        <v>0</v>
      </c>
      <c r="Q14" s="99">
        <v>0</v>
      </c>
      <c r="R14" s="104">
        <f t="shared" si="4"/>
        <v>0</v>
      </c>
      <c r="S14" s="104">
        <f t="shared" si="4"/>
        <v>0</v>
      </c>
      <c r="T14" s="63">
        <v>3</v>
      </c>
      <c r="U14" s="63">
        <v>2</v>
      </c>
      <c r="V14" s="106">
        <f t="shared" si="5"/>
        <v>0.06</v>
      </c>
      <c r="W14" s="106">
        <f t="shared" si="5"/>
        <v>0.05</v>
      </c>
      <c r="X14" s="99">
        <v>0</v>
      </c>
      <c r="Y14" s="99">
        <v>0</v>
      </c>
      <c r="Z14" s="105">
        <f t="shared" si="6"/>
        <v>0</v>
      </c>
      <c r="AA14" s="105">
        <f t="shared" si="6"/>
        <v>0</v>
      </c>
    </row>
    <row r="15" spans="1:27">
      <c r="A15" s="63">
        <v>20171113</v>
      </c>
      <c r="B15" s="63">
        <v>90</v>
      </c>
      <c r="C15" s="63">
        <v>60</v>
      </c>
      <c r="D15" s="63">
        <v>40</v>
      </c>
      <c r="E15" s="63">
        <v>30</v>
      </c>
      <c r="F15" s="101">
        <f t="shared" si="0"/>
        <v>0.44444444444444442</v>
      </c>
      <c r="G15" s="101">
        <f t="shared" si="1"/>
        <v>0.5</v>
      </c>
      <c r="H15" s="63">
        <v>33</v>
      </c>
      <c r="I15" s="63">
        <v>27</v>
      </c>
      <c r="J15" s="102">
        <f t="shared" si="2"/>
        <v>0.36666666666666664</v>
      </c>
      <c r="K15" s="102">
        <f t="shared" si="2"/>
        <v>0.45</v>
      </c>
      <c r="L15" s="63">
        <v>5</v>
      </c>
      <c r="M15" s="63">
        <v>3</v>
      </c>
      <c r="N15" s="103">
        <f t="shared" si="3"/>
        <v>5.5555555555555552E-2</v>
      </c>
      <c r="O15" s="103">
        <f t="shared" si="3"/>
        <v>0.05</v>
      </c>
      <c r="P15" s="99">
        <v>0</v>
      </c>
      <c r="Q15" s="99">
        <v>0</v>
      </c>
      <c r="R15" s="104">
        <f t="shared" si="4"/>
        <v>0</v>
      </c>
      <c r="S15" s="104">
        <f t="shared" si="4"/>
        <v>0</v>
      </c>
      <c r="T15" s="63">
        <v>1</v>
      </c>
      <c r="U15" s="63">
        <v>1</v>
      </c>
      <c r="V15" s="106">
        <f t="shared" si="5"/>
        <v>1.1111111111111112E-2</v>
      </c>
      <c r="W15" s="106">
        <f t="shared" si="5"/>
        <v>1.6666666666666666E-2</v>
      </c>
      <c r="X15" s="99">
        <v>0</v>
      </c>
      <c r="Y15" s="99">
        <v>0</v>
      </c>
      <c r="Z15" s="105">
        <f t="shared" si="6"/>
        <v>0</v>
      </c>
      <c r="AA15" s="105">
        <f t="shared" si="6"/>
        <v>0</v>
      </c>
    </row>
    <row r="16" spans="1:27">
      <c r="A16" s="63">
        <v>20171114</v>
      </c>
      <c r="B16" s="63">
        <v>100</v>
      </c>
      <c r="C16" s="63">
        <v>65</v>
      </c>
      <c r="D16" s="63">
        <v>37</v>
      </c>
      <c r="E16" s="63">
        <v>28</v>
      </c>
      <c r="F16" s="101">
        <f t="shared" si="0"/>
        <v>0.37</v>
      </c>
      <c r="G16" s="101">
        <f t="shared" si="1"/>
        <v>0.43076923076923079</v>
      </c>
      <c r="H16" s="63">
        <v>30</v>
      </c>
      <c r="I16" s="63">
        <v>22</v>
      </c>
      <c r="J16" s="102">
        <f t="shared" si="2"/>
        <v>0.3</v>
      </c>
      <c r="K16" s="102">
        <f t="shared" si="2"/>
        <v>0.33846153846153848</v>
      </c>
      <c r="L16" s="63">
        <v>2</v>
      </c>
      <c r="M16" s="63">
        <v>2</v>
      </c>
      <c r="N16" s="103">
        <f t="shared" si="3"/>
        <v>0.02</v>
      </c>
      <c r="O16" s="103">
        <f t="shared" si="3"/>
        <v>3.0769230769230771E-2</v>
      </c>
      <c r="P16" s="63">
        <v>7</v>
      </c>
      <c r="Q16" s="63">
        <v>4</v>
      </c>
      <c r="R16" s="104">
        <f t="shared" si="4"/>
        <v>7.0000000000000007E-2</v>
      </c>
      <c r="S16" s="104">
        <f t="shared" si="4"/>
        <v>6.1538461538461542E-2</v>
      </c>
      <c r="T16" s="63">
        <v>2</v>
      </c>
      <c r="U16" s="63">
        <v>2</v>
      </c>
      <c r="V16" s="106">
        <f t="shared" si="5"/>
        <v>0.02</v>
      </c>
      <c r="W16" s="106">
        <f t="shared" si="5"/>
        <v>3.0769230769230771E-2</v>
      </c>
      <c r="X16" s="63">
        <v>2</v>
      </c>
      <c r="Y16" s="63">
        <v>2</v>
      </c>
      <c r="Z16" s="105">
        <f t="shared" si="6"/>
        <v>0.02</v>
      </c>
      <c r="AA16" s="105">
        <f t="shared" si="6"/>
        <v>3.0769230769230771E-2</v>
      </c>
    </row>
    <row r="17" spans="1:27">
      <c r="A17" s="63">
        <v>20171115</v>
      </c>
      <c r="B17" s="63">
        <v>137</v>
      </c>
      <c r="C17" s="63">
        <v>109</v>
      </c>
      <c r="D17" s="63">
        <v>32</v>
      </c>
      <c r="E17" s="63">
        <v>24</v>
      </c>
      <c r="F17" s="101">
        <f t="shared" si="0"/>
        <v>0.23357664233576642</v>
      </c>
      <c r="G17" s="101">
        <f t="shared" si="1"/>
        <v>0.22018348623853212</v>
      </c>
      <c r="H17" s="63">
        <v>30</v>
      </c>
      <c r="I17" s="63">
        <v>23</v>
      </c>
      <c r="J17" s="102">
        <f t="shared" si="2"/>
        <v>0.21897810218978103</v>
      </c>
      <c r="K17" s="102">
        <f t="shared" si="2"/>
        <v>0.21100917431192662</v>
      </c>
      <c r="L17" s="63">
        <v>3</v>
      </c>
      <c r="M17" s="63">
        <v>3</v>
      </c>
      <c r="N17" s="103">
        <f t="shared" si="3"/>
        <v>2.1897810218978103E-2</v>
      </c>
      <c r="O17" s="103">
        <f t="shared" si="3"/>
        <v>2.7522935779816515E-2</v>
      </c>
      <c r="P17" s="99">
        <v>0</v>
      </c>
      <c r="Q17" s="99">
        <v>0</v>
      </c>
      <c r="R17" s="104">
        <f t="shared" si="4"/>
        <v>0</v>
      </c>
      <c r="S17" s="104">
        <f t="shared" si="4"/>
        <v>0</v>
      </c>
      <c r="T17" s="63">
        <v>4</v>
      </c>
      <c r="U17" s="63">
        <v>3</v>
      </c>
      <c r="V17" s="106">
        <f t="shared" si="5"/>
        <v>2.9197080291970802E-2</v>
      </c>
      <c r="W17" s="106">
        <f t="shared" si="5"/>
        <v>2.7522935779816515E-2</v>
      </c>
      <c r="X17" s="99">
        <v>0</v>
      </c>
      <c r="Y17" s="99">
        <v>0</v>
      </c>
      <c r="Z17" s="105">
        <f t="shared" si="6"/>
        <v>0</v>
      </c>
      <c r="AA17" s="105">
        <f t="shared" si="6"/>
        <v>0</v>
      </c>
    </row>
    <row r="18" spans="1:27">
      <c r="A18" s="63">
        <v>20171116</v>
      </c>
      <c r="B18" s="63">
        <v>99</v>
      </c>
      <c r="C18" s="63">
        <v>67</v>
      </c>
      <c r="D18" s="63">
        <v>41</v>
      </c>
      <c r="E18" s="63">
        <v>27</v>
      </c>
      <c r="F18" s="101">
        <f t="shared" si="0"/>
        <v>0.41414141414141414</v>
      </c>
      <c r="G18" s="101">
        <f t="shared" si="1"/>
        <v>0.40298507462686567</v>
      </c>
      <c r="H18" s="63">
        <v>48</v>
      </c>
      <c r="I18" s="63">
        <v>22</v>
      </c>
      <c r="J18" s="102">
        <f t="shared" si="2"/>
        <v>0.48484848484848486</v>
      </c>
      <c r="K18" s="102">
        <f t="shared" si="2"/>
        <v>0.32835820895522388</v>
      </c>
      <c r="L18" s="63">
        <v>4</v>
      </c>
      <c r="M18" s="63">
        <v>4</v>
      </c>
      <c r="N18" s="103">
        <f t="shared" si="3"/>
        <v>4.0404040404040407E-2</v>
      </c>
      <c r="O18" s="103">
        <f t="shared" si="3"/>
        <v>5.9701492537313432E-2</v>
      </c>
      <c r="P18" s="63">
        <v>5</v>
      </c>
      <c r="Q18" s="63">
        <v>3</v>
      </c>
      <c r="R18" s="104">
        <f t="shared" si="4"/>
        <v>5.0505050505050504E-2</v>
      </c>
      <c r="S18" s="104">
        <f t="shared" si="4"/>
        <v>4.4776119402985072E-2</v>
      </c>
      <c r="T18" s="63">
        <v>3</v>
      </c>
      <c r="U18" s="63">
        <v>3</v>
      </c>
      <c r="V18" s="106">
        <f t="shared" si="5"/>
        <v>3.0303030303030304E-2</v>
      </c>
      <c r="W18" s="106">
        <f t="shared" si="5"/>
        <v>4.4776119402985072E-2</v>
      </c>
      <c r="X18" s="63">
        <v>1</v>
      </c>
      <c r="Y18" s="63">
        <v>1</v>
      </c>
      <c r="Z18" s="105">
        <f t="shared" si="6"/>
        <v>1.0101010101010102E-2</v>
      </c>
      <c r="AA18" s="105">
        <f t="shared" si="6"/>
        <v>1.4925373134328358E-2</v>
      </c>
    </row>
    <row r="19" spans="1:27">
      <c r="A19" s="63">
        <v>20171117</v>
      </c>
      <c r="B19" s="63">
        <v>90</v>
      </c>
      <c r="C19" s="63">
        <v>62</v>
      </c>
      <c r="D19" s="63">
        <v>28</v>
      </c>
      <c r="E19" s="63">
        <v>21</v>
      </c>
      <c r="F19" s="101">
        <f t="shared" si="0"/>
        <v>0.31111111111111112</v>
      </c>
      <c r="G19" s="101">
        <f t="shared" si="1"/>
        <v>0.33870967741935482</v>
      </c>
      <c r="H19" s="63">
        <v>22</v>
      </c>
      <c r="I19" s="63">
        <v>19</v>
      </c>
      <c r="J19" s="102">
        <f t="shared" si="2"/>
        <v>0.24444444444444444</v>
      </c>
      <c r="K19" s="102">
        <f t="shared" si="2"/>
        <v>0.30645161290322581</v>
      </c>
      <c r="L19" s="63">
        <v>1</v>
      </c>
      <c r="M19" s="63">
        <v>1</v>
      </c>
      <c r="N19" s="103">
        <f t="shared" si="3"/>
        <v>1.1111111111111112E-2</v>
      </c>
      <c r="O19" s="103">
        <f t="shared" si="3"/>
        <v>1.6129032258064516E-2</v>
      </c>
      <c r="P19" s="63">
        <v>1</v>
      </c>
      <c r="Q19" s="63">
        <v>1</v>
      </c>
      <c r="R19" s="104">
        <f t="shared" si="4"/>
        <v>1.1111111111111112E-2</v>
      </c>
      <c r="S19" s="104">
        <f t="shared" si="4"/>
        <v>1.6129032258064516E-2</v>
      </c>
      <c r="T19" s="99">
        <v>0</v>
      </c>
      <c r="U19" s="99">
        <v>0</v>
      </c>
      <c r="V19" s="106">
        <f t="shared" si="5"/>
        <v>0</v>
      </c>
      <c r="W19" s="106">
        <f t="shared" si="5"/>
        <v>0</v>
      </c>
      <c r="X19" s="99">
        <v>0</v>
      </c>
      <c r="Y19" s="99">
        <v>0</v>
      </c>
      <c r="Z19" s="105">
        <f t="shared" si="6"/>
        <v>0</v>
      </c>
      <c r="AA19" s="105">
        <f t="shared" si="6"/>
        <v>0</v>
      </c>
    </row>
    <row r="20" spans="1:27">
      <c r="A20" s="63">
        <v>20171118</v>
      </c>
      <c r="B20" s="63">
        <v>69</v>
      </c>
      <c r="C20" s="63">
        <v>54</v>
      </c>
      <c r="D20" s="63">
        <v>39</v>
      </c>
      <c r="E20" s="63">
        <v>33</v>
      </c>
      <c r="F20" s="101">
        <f t="shared" si="0"/>
        <v>0.56521739130434778</v>
      </c>
      <c r="G20" s="101">
        <f t="shared" si="1"/>
        <v>0.61111111111111116</v>
      </c>
      <c r="H20" s="63">
        <v>39</v>
      </c>
      <c r="I20" s="63">
        <v>26</v>
      </c>
      <c r="J20" s="102">
        <f t="shared" si="2"/>
        <v>0.56521739130434778</v>
      </c>
      <c r="K20" s="102">
        <f t="shared" si="2"/>
        <v>0.48148148148148145</v>
      </c>
      <c r="L20" s="63">
        <v>3</v>
      </c>
      <c r="M20" s="63">
        <v>3</v>
      </c>
      <c r="N20" s="103">
        <f t="shared" si="3"/>
        <v>4.3478260869565216E-2</v>
      </c>
      <c r="O20" s="103">
        <f t="shared" si="3"/>
        <v>5.5555555555555552E-2</v>
      </c>
      <c r="P20" s="63">
        <v>4</v>
      </c>
      <c r="Q20" s="63">
        <v>3</v>
      </c>
      <c r="R20" s="104">
        <f t="shared" si="4"/>
        <v>5.7971014492753624E-2</v>
      </c>
      <c r="S20" s="104">
        <f t="shared" si="4"/>
        <v>5.5555555555555552E-2</v>
      </c>
      <c r="T20" s="63">
        <v>2</v>
      </c>
      <c r="U20" s="63">
        <v>2</v>
      </c>
      <c r="V20" s="106">
        <f t="shared" si="5"/>
        <v>2.8985507246376812E-2</v>
      </c>
      <c r="W20" s="106">
        <f t="shared" si="5"/>
        <v>3.7037037037037035E-2</v>
      </c>
      <c r="X20" s="63">
        <v>2</v>
      </c>
      <c r="Y20" s="63">
        <v>2</v>
      </c>
      <c r="Z20" s="105">
        <f t="shared" si="6"/>
        <v>2.8985507246376812E-2</v>
      </c>
      <c r="AA20" s="105">
        <f t="shared" si="6"/>
        <v>3.7037037037037035E-2</v>
      </c>
    </row>
    <row r="21" spans="1:27">
      <c r="A21" s="63">
        <v>20171119</v>
      </c>
      <c r="B21" s="63">
        <v>68</v>
      </c>
      <c r="C21" s="63">
        <v>46</v>
      </c>
      <c r="D21" s="63">
        <v>15</v>
      </c>
      <c r="E21" s="63">
        <v>14</v>
      </c>
      <c r="F21" s="101">
        <f t="shared" si="0"/>
        <v>0.22058823529411764</v>
      </c>
      <c r="G21" s="101">
        <f t="shared" si="1"/>
        <v>0.30434782608695654</v>
      </c>
      <c r="H21" s="63">
        <v>17</v>
      </c>
      <c r="I21" s="63">
        <v>14</v>
      </c>
      <c r="J21" s="102">
        <f t="shared" si="2"/>
        <v>0.25</v>
      </c>
      <c r="K21" s="102">
        <f t="shared" si="2"/>
        <v>0.30434782608695654</v>
      </c>
      <c r="L21" s="63">
        <v>1</v>
      </c>
      <c r="M21" s="63">
        <v>1</v>
      </c>
      <c r="N21" s="103">
        <f t="shared" si="3"/>
        <v>1.4705882352941176E-2</v>
      </c>
      <c r="O21" s="103">
        <f t="shared" si="3"/>
        <v>2.1739130434782608E-2</v>
      </c>
      <c r="P21" s="63">
        <v>1</v>
      </c>
      <c r="Q21" s="63">
        <v>1</v>
      </c>
      <c r="R21" s="104">
        <f t="shared" si="4"/>
        <v>1.4705882352941176E-2</v>
      </c>
      <c r="S21" s="104">
        <f t="shared" si="4"/>
        <v>2.1739130434782608E-2</v>
      </c>
      <c r="T21" s="99">
        <v>0</v>
      </c>
      <c r="U21" s="99">
        <v>0</v>
      </c>
      <c r="V21" s="106">
        <f t="shared" si="5"/>
        <v>0</v>
      </c>
      <c r="W21" s="106">
        <f t="shared" si="5"/>
        <v>0</v>
      </c>
      <c r="X21" s="99">
        <v>0</v>
      </c>
      <c r="Y21" s="99">
        <v>0</v>
      </c>
      <c r="Z21" s="105">
        <f t="shared" si="6"/>
        <v>0</v>
      </c>
      <c r="AA21" s="105">
        <f t="shared" si="6"/>
        <v>0</v>
      </c>
    </row>
    <row r="22" spans="1:27">
      <c r="A22" s="63">
        <v>20171120</v>
      </c>
      <c r="B22" s="63">
        <v>125</v>
      </c>
      <c r="C22" s="63">
        <v>80</v>
      </c>
      <c r="D22" s="63">
        <v>41</v>
      </c>
      <c r="E22" s="63">
        <v>31</v>
      </c>
      <c r="F22" s="101">
        <f t="shared" si="0"/>
        <v>0.32800000000000001</v>
      </c>
      <c r="G22" s="101">
        <f t="shared" si="1"/>
        <v>0.38750000000000001</v>
      </c>
      <c r="H22" s="63">
        <v>41</v>
      </c>
      <c r="I22" s="63">
        <v>30</v>
      </c>
      <c r="J22" s="102">
        <f t="shared" si="2"/>
        <v>0.32800000000000001</v>
      </c>
      <c r="K22" s="102">
        <f t="shared" si="2"/>
        <v>0.375</v>
      </c>
      <c r="L22" s="63">
        <v>4</v>
      </c>
      <c r="M22" s="63">
        <v>4</v>
      </c>
      <c r="N22" s="103">
        <f t="shared" si="3"/>
        <v>3.2000000000000001E-2</v>
      </c>
      <c r="O22" s="103">
        <f t="shared" si="3"/>
        <v>0.05</v>
      </c>
      <c r="P22" s="63">
        <v>3</v>
      </c>
      <c r="Q22" s="63">
        <v>3</v>
      </c>
      <c r="R22" s="104">
        <f t="shared" si="4"/>
        <v>2.4E-2</v>
      </c>
      <c r="S22" s="104">
        <f t="shared" si="4"/>
        <v>3.7499999999999999E-2</v>
      </c>
      <c r="T22" s="63">
        <v>2</v>
      </c>
      <c r="U22" s="63">
        <v>2</v>
      </c>
      <c r="V22" s="106">
        <f t="shared" si="5"/>
        <v>1.6E-2</v>
      </c>
      <c r="W22" s="106">
        <f t="shared" si="5"/>
        <v>2.5000000000000001E-2</v>
      </c>
      <c r="X22" s="99">
        <v>0</v>
      </c>
      <c r="Y22" s="99">
        <v>0</v>
      </c>
      <c r="Z22" s="105">
        <f t="shared" si="6"/>
        <v>0</v>
      </c>
      <c r="AA22" s="105">
        <f t="shared" si="6"/>
        <v>0</v>
      </c>
    </row>
    <row r="23" spans="1:27">
      <c r="A23" s="63">
        <v>20171121</v>
      </c>
      <c r="B23" s="63">
        <v>104</v>
      </c>
      <c r="C23" s="63">
        <v>67</v>
      </c>
      <c r="D23" s="63">
        <v>40</v>
      </c>
      <c r="E23" s="63">
        <v>19</v>
      </c>
      <c r="F23" s="101">
        <f t="shared" si="0"/>
        <v>0.38461538461538464</v>
      </c>
      <c r="G23" s="101">
        <f t="shared" si="1"/>
        <v>0.28358208955223879</v>
      </c>
      <c r="H23" s="63">
        <v>21</v>
      </c>
      <c r="I23" s="63">
        <v>14</v>
      </c>
      <c r="J23" s="102">
        <f t="shared" si="2"/>
        <v>0.20192307692307693</v>
      </c>
      <c r="K23" s="102">
        <f t="shared" si="2"/>
        <v>0.20895522388059701</v>
      </c>
      <c r="L23" s="63">
        <v>2</v>
      </c>
      <c r="M23" s="63">
        <v>2</v>
      </c>
      <c r="N23" s="103">
        <f t="shared" si="3"/>
        <v>1.9230769230769232E-2</v>
      </c>
      <c r="O23" s="103">
        <f t="shared" si="3"/>
        <v>2.9850746268656716E-2</v>
      </c>
      <c r="P23" s="63">
        <v>8</v>
      </c>
      <c r="Q23" s="63">
        <v>3</v>
      </c>
      <c r="R23" s="104">
        <f t="shared" si="4"/>
        <v>7.6923076923076927E-2</v>
      </c>
      <c r="S23" s="104">
        <f t="shared" si="4"/>
        <v>4.4776119402985072E-2</v>
      </c>
      <c r="T23" s="63">
        <v>1</v>
      </c>
      <c r="U23" s="63">
        <v>1</v>
      </c>
      <c r="V23" s="106">
        <f t="shared" si="5"/>
        <v>9.6153846153846159E-3</v>
      </c>
      <c r="W23" s="106">
        <f t="shared" si="5"/>
        <v>1.4925373134328358E-2</v>
      </c>
      <c r="X23" s="99">
        <v>0</v>
      </c>
      <c r="Y23" s="99">
        <v>0</v>
      </c>
      <c r="Z23" s="105">
        <f t="shared" si="6"/>
        <v>0</v>
      </c>
      <c r="AA23" s="105">
        <f t="shared" si="6"/>
        <v>0</v>
      </c>
    </row>
    <row r="24" spans="1:27">
      <c r="A24" s="63">
        <v>20171122</v>
      </c>
      <c r="B24" s="63">
        <v>148</v>
      </c>
      <c r="C24" s="63">
        <v>106</v>
      </c>
      <c r="D24" s="63">
        <v>47</v>
      </c>
      <c r="E24" s="63">
        <v>28</v>
      </c>
      <c r="F24" s="101">
        <f t="shared" si="0"/>
        <v>0.31756756756756754</v>
      </c>
      <c r="G24" s="101">
        <f t="shared" si="1"/>
        <v>0.26415094339622641</v>
      </c>
      <c r="H24" s="63">
        <v>29</v>
      </c>
      <c r="I24" s="63">
        <v>25</v>
      </c>
      <c r="J24" s="102">
        <f t="shared" si="2"/>
        <v>0.19594594594594594</v>
      </c>
      <c r="K24" s="102">
        <f t="shared" si="2"/>
        <v>0.23584905660377359</v>
      </c>
      <c r="L24" s="63">
        <v>3</v>
      </c>
      <c r="M24" s="63">
        <v>1</v>
      </c>
      <c r="N24" s="103">
        <f t="shared" si="3"/>
        <v>2.0270270270270271E-2</v>
      </c>
      <c r="O24" s="103">
        <f t="shared" si="3"/>
        <v>9.433962264150943E-3</v>
      </c>
      <c r="P24" s="99">
        <v>0</v>
      </c>
      <c r="Q24" s="99">
        <v>0</v>
      </c>
      <c r="R24" s="104">
        <f t="shared" si="4"/>
        <v>0</v>
      </c>
      <c r="S24" s="104">
        <f t="shared" si="4"/>
        <v>0</v>
      </c>
      <c r="T24" s="99">
        <v>0</v>
      </c>
      <c r="U24" s="99">
        <v>0</v>
      </c>
      <c r="V24" s="106">
        <f t="shared" si="5"/>
        <v>0</v>
      </c>
      <c r="W24" s="106">
        <f t="shared" si="5"/>
        <v>0</v>
      </c>
      <c r="X24" s="99">
        <v>0</v>
      </c>
      <c r="Y24" s="99">
        <v>0</v>
      </c>
      <c r="Z24" s="105">
        <f t="shared" si="6"/>
        <v>0</v>
      </c>
      <c r="AA24" s="105">
        <f t="shared" si="6"/>
        <v>0</v>
      </c>
    </row>
    <row r="25" spans="1:27">
      <c r="A25" s="63">
        <v>20171123</v>
      </c>
      <c r="B25" s="63">
        <v>104</v>
      </c>
      <c r="C25" s="63">
        <v>64</v>
      </c>
      <c r="D25" s="63">
        <v>38</v>
      </c>
      <c r="E25" s="63">
        <v>27</v>
      </c>
      <c r="F25" s="101">
        <f t="shared" si="0"/>
        <v>0.36538461538461536</v>
      </c>
      <c r="G25" s="101">
        <f t="shared" si="1"/>
        <v>0.421875</v>
      </c>
      <c r="H25" s="63">
        <v>33</v>
      </c>
      <c r="I25" s="63">
        <v>23</v>
      </c>
      <c r="J25" s="102">
        <f t="shared" si="2"/>
        <v>0.31730769230769229</v>
      </c>
      <c r="K25" s="102">
        <f t="shared" si="2"/>
        <v>0.359375</v>
      </c>
      <c r="L25" s="63">
        <v>5</v>
      </c>
      <c r="M25" s="63">
        <v>2</v>
      </c>
      <c r="N25" s="103">
        <f t="shared" si="3"/>
        <v>4.807692307692308E-2</v>
      </c>
      <c r="O25" s="103">
        <f t="shared" si="3"/>
        <v>3.125E-2</v>
      </c>
      <c r="P25" s="63">
        <v>4</v>
      </c>
      <c r="Q25" s="63">
        <v>3</v>
      </c>
      <c r="R25" s="104">
        <f t="shared" si="4"/>
        <v>3.8461538461538464E-2</v>
      </c>
      <c r="S25" s="104">
        <f t="shared" si="4"/>
        <v>4.6875E-2</v>
      </c>
      <c r="T25" s="63">
        <v>2</v>
      </c>
      <c r="U25" s="63">
        <v>2</v>
      </c>
      <c r="V25" s="106">
        <f t="shared" si="5"/>
        <v>1.9230769230769232E-2</v>
      </c>
      <c r="W25" s="106">
        <f t="shared" si="5"/>
        <v>3.125E-2</v>
      </c>
      <c r="X25" s="99">
        <v>0</v>
      </c>
      <c r="Y25" s="99">
        <v>0</v>
      </c>
      <c r="Z25" s="105">
        <f t="shared" si="6"/>
        <v>0</v>
      </c>
      <c r="AA25" s="105">
        <f t="shared" si="6"/>
        <v>0</v>
      </c>
    </row>
    <row r="26" spans="1:27">
      <c r="A26" s="63">
        <v>20171124</v>
      </c>
      <c r="B26" s="63">
        <v>92</v>
      </c>
      <c r="C26" s="63">
        <v>63</v>
      </c>
      <c r="D26" s="63">
        <v>33</v>
      </c>
      <c r="E26" s="63">
        <v>25</v>
      </c>
      <c r="F26" s="101">
        <f t="shared" si="0"/>
        <v>0.35869565217391303</v>
      </c>
      <c r="G26" s="101">
        <f t="shared" si="1"/>
        <v>0.3968253968253968</v>
      </c>
      <c r="H26" s="63">
        <v>34</v>
      </c>
      <c r="I26" s="63">
        <v>23</v>
      </c>
      <c r="J26" s="102">
        <f t="shared" si="2"/>
        <v>0.36956521739130432</v>
      </c>
      <c r="K26" s="102">
        <f t="shared" si="2"/>
        <v>0.36507936507936506</v>
      </c>
      <c r="L26" s="63">
        <v>6</v>
      </c>
      <c r="M26" s="63">
        <v>3</v>
      </c>
      <c r="N26" s="103">
        <f t="shared" si="3"/>
        <v>6.5217391304347824E-2</v>
      </c>
      <c r="O26" s="103">
        <f t="shared" si="3"/>
        <v>4.7619047619047616E-2</v>
      </c>
      <c r="P26" s="63">
        <v>1</v>
      </c>
      <c r="Q26" s="63">
        <v>1</v>
      </c>
      <c r="R26" s="104">
        <f t="shared" si="4"/>
        <v>1.0869565217391304E-2</v>
      </c>
      <c r="S26" s="104">
        <f t="shared" si="4"/>
        <v>1.5873015873015872E-2</v>
      </c>
      <c r="T26" s="63">
        <v>3</v>
      </c>
      <c r="U26" s="63">
        <v>2</v>
      </c>
      <c r="V26" s="106">
        <f t="shared" si="5"/>
        <v>3.2608695652173912E-2</v>
      </c>
      <c r="W26" s="106">
        <f t="shared" si="5"/>
        <v>3.1746031746031744E-2</v>
      </c>
      <c r="X26" s="99">
        <v>0</v>
      </c>
      <c r="Y26" s="99">
        <v>0</v>
      </c>
      <c r="Z26" s="105">
        <f t="shared" si="6"/>
        <v>0</v>
      </c>
      <c r="AA26" s="105">
        <f t="shared" si="6"/>
        <v>0</v>
      </c>
    </row>
    <row r="27" spans="1:27">
      <c r="A27" s="63">
        <v>20171125</v>
      </c>
      <c r="B27" s="63">
        <v>50</v>
      </c>
      <c r="C27" s="63">
        <v>39</v>
      </c>
      <c r="D27" s="63">
        <v>13</v>
      </c>
      <c r="E27" s="63">
        <v>11</v>
      </c>
      <c r="F27" s="101">
        <f t="shared" si="0"/>
        <v>0.26</v>
      </c>
      <c r="G27" s="101">
        <f t="shared" si="1"/>
        <v>0.28205128205128205</v>
      </c>
      <c r="H27" s="63">
        <v>15</v>
      </c>
      <c r="I27" s="63">
        <v>9</v>
      </c>
      <c r="J27" s="102">
        <f t="shared" si="2"/>
        <v>0.3</v>
      </c>
      <c r="K27" s="102">
        <f t="shared" si="2"/>
        <v>0.23076923076923078</v>
      </c>
      <c r="L27" s="63">
        <v>3</v>
      </c>
      <c r="M27" s="63">
        <v>2</v>
      </c>
      <c r="N27" s="103">
        <f t="shared" si="3"/>
        <v>0.06</v>
      </c>
      <c r="O27" s="103">
        <f t="shared" si="3"/>
        <v>5.128205128205128E-2</v>
      </c>
      <c r="P27" s="63">
        <v>3</v>
      </c>
      <c r="Q27" s="63">
        <v>3</v>
      </c>
      <c r="R27" s="104">
        <f t="shared" si="4"/>
        <v>0.06</v>
      </c>
      <c r="S27" s="104">
        <f t="shared" si="4"/>
        <v>7.6923076923076927E-2</v>
      </c>
      <c r="T27" s="63">
        <v>1</v>
      </c>
      <c r="U27" s="63">
        <v>1</v>
      </c>
      <c r="V27" s="106">
        <f t="shared" si="5"/>
        <v>0.02</v>
      </c>
      <c r="W27" s="106">
        <f t="shared" si="5"/>
        <v>2.564102564102564E-2</v>
      </c>
      <c r="X27" s="99">
        <v>0</v>
      </c>
      <c r="Y27" s="99">
        <v>0</v>
      </c>
      <c r="Z27" s="105">
        <f t="shared" si="6"/>
        <v>0</v>
      </c>
      <c r="AA27" s="105">
        <f t="shared" si="6"/>
        <v>0</v>
      </c>
    </row>
    <row r="28" spans="1:27">
      <c r="A28" s="63">
        <v>20171126</v>
      </c>
      <c r="B28" s="63">
        <v>42</v>
      </c>
      <c r="C28" s="63">
        <v>30</v>
      </c>
      <c r="D28" s="63">
        <v>22</v>
      </c>
      <c r="E28" s="63">
        <v>18</v>
      </c>
      <c r="F28" s="101">
        <f t="shared" si="0"/>
        <v>0.52380952380952384</v>
      </c>
      <c r="G28" s="101">
        <f t="shared" si="1"/>
        <v>0.6</v>
      </c>
      <c r="H28" s="63">
        <v>29</v>
      </c>
      <c r="I28" s="63">
        <v>18</v>
      </c>
      <c r="J28" s="102">
        <f t="shared" si="2"/>
        <v>0.69047619047619047</v>
      </c>
      <c r="K28" s="102">
        <f t="shared" si="2"/>
        <v>0.6</v>
      </c>
      <c r="L28" s="63">
        <v>3</v>
      </c>
      <c r="M28" s="63">
        <v>2</v>
      </c>
      <c r="N28" s="103">
        <f t="shared" si="3"/>
        <v>7.1428571428571425E-2</v>
      </c>
      <c r="O28" s="103">
        <f t="shared" si="3"/>
        <v>6.6666666666666666E-2</v>
      </c>
      <c r="P28" s="63">
        <v>2</v>
      </c>
      <c r="Q28" s="63">
        <v>2</v>
      </c>
      <c r="R28" s="104">
        <f t="shared" si="4"/>
        <v>4.7619047619047616E-2</v>
      </c>
      <c r="S28" s="104">
        <f t="shared" si="4"/>
        <v>6.6666666666666666E-2</v>
      </c>
      <c r="T28" s="99">
        <v>0</v>
      </c>
      <c r="U28" s="99">
        <v>0</v>
      </c>
      <c r="V28" s="106">
        <f t="shared" si="5"/>
        <v>0</v>
      </c>
      <c r="W28" s="106">
        <f t="shared" si="5"/>
        <v>0</v>
      </c>
      <c r="X28" s="99">
        <v>0</v>
      </c>
      <c r="Y28" s="99">
        <v>0</v>
      </c>
      <c r="Z28" s="105">
        <f t="shared" si="6"/>
        <v>0</v>
      </c>
      <c r="AA28" s="105">
        <f t="shared" si="6"/>
        <v>0</v>
      </c>
    </row>
    <row r="29" spans="1:27">
      <c r="A29" s="63">
        <v>20171127</v>
      </c>
      <c r="B29" s="63">
        <v>105</v>
      </c>
      <c r="C29" s="63">
        <v>76</v>
      </c>
      <c r="D29" s="63">
        <v>39</v>
      </c>
      <c r="E29" s="63">
        <v>27</v>
      </c>
      <c r="F29" s="101">
        <f t="shared" si="0"/>
        <v>0.37142857142857144</v>
      </c>
      <c r="G29" s="101">
        <f t="shared" si="1"/>
        <v>0.35526315789473684</v>
      </c>
      <c r="H29" s="63">
        <v>38</v>
      </c>
      <c r="I29" s="63">
        <v>25</v>
      </c>
      <c r="J29" s="102">
        <f t="shared" si="2"/>
        <v>0.3619047619047619</v>
      </c>
      <c r="K29" s="102">
        <f t="shared" si="2"/>
        <v>0.32894736842105265</v>
      </c>
      <c r="L29" s="63">
        <v>5</v>
      </c>
      <c r="M29" s="63">
        <v>3</v>
      </c>
      <c r="N29" s="103">
        <f t="shared" si="3"/>
        <v>4.7619047619047616E-2</v>
      </c>
      <c r="O29" s="103">
        <f t="shared" si="3"/>
        <v>3.9473684210526314E-2</v>
      </c>
      <c r="P29" s="63">
        <v>2</v>
      </c>
      <c r="Q29" s="63">
        <v>2</v>
      </c>
      <c r="R29" s="104">
        <f t="shared" si="4"/>
        <v>1.9047619047619049E-2</v>
      </c>
      <c r="S29" s="104">
        <f t="shared" si="4"/>
        <v>2.6315789473684209E-2</v>
      </c>
      <c r="T29" s="63">
        <v>3</v>
      </c>
      <c r="U29" s="63">
        <v>3</v>
      </c>
      <c r="V29" s="106">
        <f t="shared" si="5"/>
        <v>2.8571428571428571E-2</v>
      </c>
      <c r="W29" s="106">
        <f t="shared" si="5"/>
        <v>3.9473684210526314E-2</v>
      </c>
      <c r="X29" s="99">
        <v>0</v>
      </c>
      <c r="Y29" s="99">
        <v>0</v>
      </c>
      <c r="Z29" s="105">
        <f t="shared" si="6"/>
        <v>0</v>
      </c>
      <c r="AA29" s="105">
        <f t="shared" si="6"/>
        <v>0</v>
      </c>
    </row>
    <row r="30" spans="1:27">
      <c r="A30" s="63">
        <v>20171128</v>
      </c>
      <c r="B30" s="63">
        <v>57</v>
      </c>
      <c r="C30" s="63">
        <v>44</v>
      </c>
      <c r="D30" s="63">
        <v>20</v>
      </c>
      <c r="E30" s="63">
        <v>14</v>
      </c>
      <c r="F30" s="101">
        <f t="shared" si="0"/>
        <v>0.35087719298245612</v>
      </c>
      <c r="G30" s="101">
        <f t="shared" si="1"/>
        <v>0.31818181818181818</v>
      </c>
      <c r="H30" s="63">
        <v>14</v>
      </c>
      <c r="I30" s="63">
        <v>13</v>
      </c>
      <c r="J30" s="102">
        <f t="shared" si="2"/>
        <v>0.24561403508771928</v>
      </c>
      <c r="K30" s="102">
        <f t="shared" si="2"/>
        <v>0.29545454545454547</v>
      </c>
      <c r="L30" s="99">
        <v>0</v>
      </c>
      <c r="M30" s="99">
        <v>0</v>
      </c>
      <c r="N30" s="103">
        <f t="shared" si="3"/>
        <v>0</v>
      </c>
      <c r="O30" s="103">
        <f t="shared" si="3"/>
        <v>0</v>
      </c>
      <c r="P30" s="63">
        <v>1</v>
      </c>
      <c r="Q30" s="63">
        <v>1</v>
      </c>
      <c r="R30" s="104">
        <f t="shared" si="4"/>
        <v>1.7543859649122806E-2</v>
      </c>
      <c r="S30" s="104">
        <f t="shared" si="4"/>
        <v>2.2727272727272728E-2</v>
      </c>
      <c r="T30" s="99">
        <v>0</v>
      </c>
      <c r="U30" s="99">
        <v>0</v>
      </c>
      <c r="V30" s="106">
        <f t="shared" si="5"/>
        <v>0</v>
      </c>
      <c r="W30" s="106">
        <f t="shared" si="5"/>
        <v>0</v>
      </c>
      <c r="X30" s="99">
        <v>0</v>
      </c>
      <c r="Y30" s="99">
        <v>0</v>
      </c>
      <c r="Z30" s="105">
        <f t="shared" si="6"/>
        <v>0</v>
      </c>
      <c r="AA30" s="105">
        <f t="shared" si="6"/>
        <v>0</v>
      </c>
    </row>
    <row r="31" spans="1:27">
      <c r="A31" s="63">
        <v>20171129</v>
      </c>
      <c r="B31" s="63">
        <v>67</v>
      </c>
      <c r="C31" s="63">
        <v>45</v>
      </c>
      <c r="D31" s="63">
        <v>21</v>
      </c>
      <c r="E31" s="63">
        <v>19</v>
      </c>
      <c r="F31" s="101">
        <f t="shared" si="0"/>
        <v>0.31343283582089554</v>
      </c>
      <c r="G31" s="101">
        <f t="shared" si="1"/>
        <v>0.42222222222222222</v>
      </c>
      <c r="H31" s="63">
        <v>15</v>
      </c>
      <c r="I31" s="63">
        <v>15</v>
      </c>
      <c r="J31" s="102">
        <f t="shared" si="2"/>
        <v>0.22388059701492538</v>
      </c>
      <c r="K31" s="102">
        <f t="shared" si="2"/>
        <v>0.33333333333333331</v>
      </c>
      <c r="L31" s="63">
        <v>1</v>
      </c>
      <c r="M31" s="63">
        <v>1</v>
      </c>
      <c r="N31" s="103">
        <f t="shared" si="3"/>
        <v>1.4925373134328358E-2</v>
      </c>
      <c r="O31" s="103">
        <f t="shared" si="3"/>
        <v>2.2222222222222223E-2</v>
      </c>
      <c r="P31" s="99">
        <v>0</v>
      </c>
      <c r="Q31" s="99">
        <v>0</v>
      </c>
      <c r="R31" s="104">
        <f t="shared" si="4"/>
        <v>0</v>
      </c>
      <c r="S31" s="104">
        <f t="shared" si="4"/>
        <v>0</v>
      </c>
      <c r="T31" s="63">
        <v>1</v>
      </c>
      <c r="U31" s="63">
        <v>1</v>
      </c>
      <c r="V31" s="106">
        <f t="shared" si="5"/>
        <v>1.4925373134328358E-2</v>
      </c>
      <c r="W31" s="106">
        <f t="shared" si="5"/>
        <v>2.2222222222222223E-2</v>
      </c>
      <c r="X31" s="63">
        <v>1</v>
      </c>
      <c r="Y31" s="63">
        <v>1</v>
      </c>
      <c r="Z31" s="105">
        <f t="shared" si="6"/>
        <v>1.4925373134328358E-2</v>
      </c>
      <c r="AA31" s="105">
        <f t="shared" si="6"/>
        <v>2.2222222222222223E-2</v>
      </c>
    </row>
    <row r="32" spans="1:27">
      <c r="A32" s="63">
        <v>20171130</v>
      </c>
      <c r="B32" s="63">
        <v>72</v>
      </c>
      <c r="C32" s="63">
        <v>46</v>
      </c>
      <c r="D32" s="63">
        <v>28</v>
      </c>
      <c r="E32" s="63">
        <v>19</v>
      </c>
      <c r="F32" s="101">
        <f t="shared" si="0"/>
        <v>0.3888888888888889</v>
      </c>
      <c r="G32" s="101">
        <f t="shared" si="1"/>
        <v>0.41304347826086957</v>
      </c>
      <c r="H32" s="63">
        <v>20</v>
      </c>
      <c r="I32" s="63">
        <v>16</v>
      </c>
      <c r="J32" s="102">
        <f t="shared" si="2"/>
        <v>0.27777777777777779</v>
      </c>
      <c r="K32" s="102">
        <f t="shared" si="2"/>
        <v>0.34782608695652173</v>
      </c>
      <c r="L32" s="63">
        <v>3</v>
      </c>
      <c r="M32" s="63">
        <v>3</v>
      </c>
      <c r="N32" s="103">
        <f t="shared" si="3"/>
        <v>4.1666666666666664E-2</v>
      </c>
      <c r="O32" s="103">
        <f t="shared" si="3"/>
        <v>6.5217391304347824E-2</v>
      </c>
      <c r="P32" s="63">
        <v>6</v>
      </c>
      <c r="Q32" s="63">
        <v>4</v>
      </c>
      <c r="R32" s="104">
        <f t="shared" si="4"/>
        <v>8.3333333333333329E-2</v>
      </c>
      <c r="S32" s="104">
        <f t="shared" si="4"/>
        <v>8.6956521739130432E-2</v>
      </c>
      <c r="T32" s="99">
        <v>0</v>
      </c>
      <c r="U32" s="99">
        <v>0</v>
      </c>
      <c r="V32" s="106">
        <f t="shared" si="5"/>
        <v>0</v>
      </c>
      <c r="W32" s="106">
        <f t="shared" si="5"/>
        <v>0</v>
      </c>
      <c r="X32" s="63">
        <v>1</v>
      </c>
      <c r="Y32" s="63">
        <v>1</v>
      </c>
      <c r="Z32" s="105">
        <f t="shared" si="6"/>
        <v>1.3888888888888888E-2</v>
      </c>
      <c r="AA32" s="105">
        <f t="shared" si="6"/>
        <v>2.1739130434782608E-2</v>
      </c>
    </row>
    <row r="33" spans="1:27">
      <c r="A33" s="63">
        <v>20171201</v>
      </c>
      <c r="B33" s="63">
        <v>83</v>
      </c>
      <c r="C33" s="63">
        <v>60</v>
      </c>
      <c r="D33" s="63">
        <v>26</v>
      </c>
      <c r="E33" s="63">
        <v>18</v>
      </c>
      <c r="F33" s="101">
        <f t="shared" si="0"/>
        <v>0.31325301204819278</v>
      </c>
      <c r="G33" s="101">
        <f t="shared" si="1"/>
        <v>0.3</v>
      </c>
      <c r="H33" s="63">
        <v>20</v>
      </c>
      <c r="I33" s="63">
        <v>15</v>
      </c>
      <c r="J33" s="102">
        <f t="shared" si="2"/>
        <v>0.24096385542168675</v>
      </c>
      <c r="K33" s="102">
        <f t="shared" si="2"/>
        <v>0.25</v>
      </c>
      <c r="L33" s="63">
        <v>12</v>
      </c>
      <c r="M33" s="63">
        <v>6</v>
      </c>
      <c r="N33" s="103">
        <f t="shared" si="3"/>
        <v>0.14457831325301204</v>
      </c>
      <c r="O33" s="103">
        <f t="shared" si="3"/>
        <v>0.1</v>
      </c>
      <c r="P33" s="63">
        <v>1</v>
      </c>
      <c r="Q33" s="63">
        <v>1</v>
      </c>
      <c r="R33" s="104">
        <f t="shared" si="4"/>
        <v>1.2048192771084338E-2</v>
      </c>
      <c r="S33" s="104">
        <f t="shared" si="4"/>
        <v>1.6666666666666666E-2</v>
      </c>
      <c r="T33" s="63">
        <v>3</v>
      </c>
      <c r="U33" s="63">
        <v>3</v>
      </c>
      <c r="V33" s="106">
        <f t="shared" si="5"/>
        <v>3.614457831325301E-2</v>
      </c>
      <c r="W33" s="106">
        <f t="shared" si="5"/>
        <v>0.05</v>
      </c>
      <c r="X33" s="63">
        <v>1</v>
      </c>
      <c r="Y33" s="63">
        <v>1</v>
      </c>
      <c r="Z33" s="105">
        <f t="shared" si="6"/>
        <v>1.2048192771084338E-2</v>
      </c>
      <c r="AA33" s="105">
        <f t="shared" si="6"/>
        <v>1.6666666666666666E-2</v>
      </c>
    </row>
    <row r="34" spans="1:27">
      <c r="A34" s="63">
        <v>20171202</v>
      </c>
      <c r="B34" s="63">
        <v>100</v>
      </c>
      <c r="C34" s="63">
        <v>53</v>
      </c>
      <c r="D34" s="63">
        <v>33</v>
      </c>
      <c r="E34" s="63">
        <v>17</v>
      </c>
      <c r="F34" s="101">
        <f t="shared" si="0"/>
        <v>0.33</v>
      </c>
      <c r="G34" s="101">
        <f t="shared" si="1"/>
        <v>0.32075471698113206</v>
      </c>
      <c r="H34" s="63">
        <v>21</v>
      </c>
      <c r="I34" s="63">
        <v>15</v>
      </c>
      <c r="J34" s="102">
        <f t="shared" si="2"/>
        <v>0.21</v>
      </c>
      <c r="K34" s="102">
        <f t="shared" si="2"/>
        <v>0.28301886792452829</v>
      </c>
      <c r="L34" s="63">
        <v>1</v>
      </c>
      <c r="M34" s="63">
        <v>1</v>
      </c>
      <c r="N34" s="103">
        <f t="shared" si="3"/>
        <v>0.01</v>
      </c>
      <c r="O34" s="103">
        <f t="shared" si="3"/>
        <v>1.8867924528301886E-2</v>
      </c>
      <c r="P34" s="99">
        <v>0</v>
      </c>
      <c r="Q34" s="99">
        <v>0</v>
      </c>
      <c r="R34" s="104">
        <f t="shared" si="4"/>
        <v>0</v>
      </c>
      <c r="S34" s="104">
        <f t="shared" si="4"/>
        <v>0</v>
      </c>
      <c r="T34" s="99">
        <v>0</v>
      </c>
      <c r="U34" s="99">
        <v>0</v>
      </c>
      <c r="V34" s="106">
        <f t="shared" si="5"/>
        <v>0</v>
      </c>
      <c r="W34" s="106">
        <f t="shared" si="5"/>
        <v>0</v>
      </c>
      <c r="X34" s="63">
        <v>1</v>
      </c>
      <c r="Y34" s="63">
        <v>1</v>
      </c>
      <c r="Z34" s="105">
        <f t="shared" si="6"/>
        <v>0.01</v>
      </c>
      <c r="AA34" s="105">
        <f t="shared" si="6"/>
        <v>1.8867924528301886E-2</v>
      </c>
    </row>
    <row r="35" spans="1:27">
      <c r="A35" s="63">
        <v>20171203</v>
      </c>
      <c r="B35" s="63">
        <v>51</v>
      </c>
      <c r="C35" s="63">
        <v>30</v>
      </c>
      <c r="D35" s="63">
        <v>27</v>
      </c>
      <c r="E35" s="63">
        <v>17</v>
      </c>
      <c r="F35" s="101">
        <f t="shared" si="0"/>
        <v>0.52941176470588236</v>
      </c>
      <c r="G35" s="101">
        <f t="shared" si="1"/>
        <v>0.56666666666666665</v>
      </c>
      <c r="H35" s="63">
        <v>25</v>
      </c>
      <c r="I35" s="63">
        <v>16</v>
      </c>
      <c r="J35" s="102">
        <f t="shared" si="2"/>
        <v>0.49019607843137253</v>
      </c>
      <c r="K35" s="102">
        <f t="shared" si="2"/>
        <v>0.53333333333333333</v>
      </c>
      <c r="L35" s="99">
        <v>0</v>
      </c>
      <c r="M35" s="99">
        <v>0</v>
      </c>
      <c r="N35" s="103">
        <f t="shared" si="3"/>
        <v>0</v>
      </c>
      <c r="O35" s="103">
        <f t="shared" si="3"/>
        <v>0</v>
      </c>
      <c r="P35" s="63">
        <v>4</v>
      </c>
      <c r="Q35" s="63">
        <v>2</v>
      </c>
      <c r="R35" s="104">
        <f t="shared" si="4"/>
        <v>7.8431372549019607E-2</v>
      </c>
      <c r="S35" s="104">
        <f t="shared" si="4"/>
        <v>6.6666666666666666E-2</v>
      </c>
      <c r="T35" s="63">
        <v>1</v>
      </c>
      <c r="U35" s="63">
        <v>1</v>
      </c>
      <c r="V35" s="106">
        <f t="shared" si="5"/>
        <v>1.9607843137254902E-2</v>
      </c>
      <c r="W35" s="106">
        <f t="shared" si="5"/>
        <v>3.3333333333333333E-2</v>
      </c>
      <c r="X35" s="63">
        <v>1</v>
      </c>
      <c r="Y35" s="63">
        <v>1</v>
      </c>
      <c r="Z35" s="105">
        <f t="shared" si="6"/>
        <v>1.9607843137254902E-2</v>
      </c>
      <c r="AA35" s="105">
        <f t="shared" si="6"/>
        <v>3.3333333333333333E-2</v>
      </c>
    </row>
    <row r="36" spans="1:27">
      <c r="A36" s="63">
        <v>20171204</v>
      </c>
      <c r="B36" s="63">
        <v>107</v>
      </c>
      <c r="C36" s="63">
        <v>74</v>
      </c>
      <c r="D36" s="63">
        <v>39</v>
      </c>
      <c r="E36" s="63">
        <v>27</v>
      </c>
      <c r="F36" s="101">
        <f t="shared" si="0"/>
        <v>0.3644859813084112</v>
      </c>
      <c r="G36" s="101">
        <f t="shared" si="1"/>
        <v>0.36486486486486486</v>
      </c>
      <c r="H36" s="63">
        <v>29</v>
      </c>
      <c r="I36" s="63">
        <v>25</v>
      </c>
      <c r="J36" s="102">
        <f t="shared" si="2"/>
        <v>0.27102803738317754</v>
      </c>
      <c r="K36" s="102">
        <f t="shared" si="2"/>
        <v>0.33783783783783783</v>
      </c>
      <c r="L36" s="63">
        <v>3</v>
      </c>
      <c r="M36" s="63">
        <v>2</v>
      </c>
      <c r="N36" s="103">
        <f t="shared" si="3"/>
        <v>2.8037383177570093E-2</v>
      </c>
      <c r="O36" s="103">
        <f t="shared" si="3"/>
        <v>2.7027027027027029E-2</v>
      </c>
      <c r="P36" s="63">
        <v>4</v>
      </c>
      <c r="Q36" s="63">
        <v>3</v>
      </c>
      <c r="R36" s="104">
        <f t="shared" si="4"/>
        <v>3.7383177570093455E-2</v>
      </c>
      <c r="S36" s="104">
        <f t="shared" si="4"/>
        <v>4.0540540540540543E-2</v>
      </c>
      <c r="T36" s="63">
        <v>1</v>
      </c>
      <c r="U36" s="63">
        <v>1</v>
      </c>
      <c r="V36" s="106">
        <f t="shared" si="5"/>
        <v>9.3457943925233638E-3</v>
      </c>
      <c r="W36" s="106">
        <f t="shared" si="5"/>
        <v>1.3513513513513514E-2</v>
      </c>
      <c r="X36" s="63">
        <v>4</v>
      </c>
      <c r="Y36" s="63">
        <v>2</v>
      </c>
      <c r="Z36" s="105">
        <f t="shared" si="6"/>
        <v>3.7383177570093455E-2</v>
      </c>
      <c r="AA36" s="105">
        <f t="shared" si="6"/>
        <v>2.7027027027027029E-2</v>
      </c>
    </row>
  </sheetData>
  <mergeCells count="8">
    <mergeCell ref="R2:S2"/>
    <mergeCell ref="V2:W2"/>
    <mergeCell ref="Z2:AA2"/>
    <mergeCell ref="B2:C2"/>
    <mergeCell ref="D1:P1"/>
    <mergeCell ref="F2:G2"/>
    <mergeCell ref="J2:K2"/>
    <mergeCell ref="N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对比</vt:lpstr>
      <vt:lpstr>旧注册落地页1001_1031</vt:lpstr>
      <vt:lpstr>注册成功1016_1031</vt:lpstr>
      <vt:lpstr>旧版邀请注册落地页</vt:lpstr>
      <vt:lpstr>PC官网注册页</vt:lpstr>
      <vt:lpstr>第2版落地页</vt:lpstr>
      <vt:lpstr>邀请方式1022_1204</vt:lpstr>
      <vt:lpstr>真实注册人数1003_1204</vt:lpstr>
      <vt:lpstr>新版注册落地页20171022-20171204</vt:lpstr>
      <vt:lpstr>注册成功页面20171022-20171204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海军 李</dc:creator>
  <cp:lastModifiedBy>haijun li</cp:lastModifiedBy>
  <dcterms:created xsi:type="dcterms:W3CDTF">2017-10-24T01:38:03Z</dcterms:created>
  <dcterms:modified xsi:type="dcterms:W3CDTF">2018-03-16T09:03:12Z</dcterms:modified>
</cp:coreProperties>
</file>