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1080" windowWidth="25600" windowHeight="14980" tabRatio="800"/>
  </bookViews>
  <sheets>
    <sheet name="已整理" sheetId="1" r:id="rId1"/>
    <sheet name="H5_未整理" sheetId="2" r:id="rId2"/>
    <sheet name="IOS_未整理" sheetId="3" r:id="rId3"/>
    <sheet name="Android_未整理" sheetId="4" r:id="rId4"/>
    <sheet name="工作表5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7" i="4" l="1"/>
  <c r="B86" i="4"/>
  <c r="B83" i="4"/>
  <c r="B82" i="4"/>
  <c r="B81" i="4"/>
  <c r="B80" i="4"/>
  <c r="B79" i="4"/>
  <c r="B77" i="4"/>
  <c r="B74" i="4"/>
  <c r="B73" i="4"/>
  <c r="B72" i="4"/>
  <c r="B71" i="4"/>
  <c r="B70" i="4"/>
  <c r="B69" i="4"/>
  <c r="B67" i="4"/>
  <c r="B66" i="4"/>
  <c r="B65" i="4"/>
  <c r="B64" i="4"/>
  <c r="B63" i="4"/>
  <c r="B62" i="4"/>
  <c r="B61" i="4"/>
  <c r="B60" i="4"/>
  <c r="B59" i="4"/>
  <c r="B58" i="4"/>
  <c r="B56" i="4"/>
  <c r="B53" i="4"/>
  <c r="B50" i="4"/>
  <c r="B48" i="4"/>
  <c r="B46" i="4"/>
  <c r="B44" i="4"/>
  <c r="B42" i="4"/>
  <c r="B41" i="4"/>
  <c r="B39" i="4"/>
  <c r="B33" i="4"/>
  <c r="B29" i="4"/>
  <c r="B26" i="4"/>
  <c r="B24" i="4"/>
  <c r="B23" i="4"/>
  <c r="B22" i="4"/>
  <c r="B20" i="4"/>
  <c r="B13" i="4"/>
  <c r="B12" i="4"/>
  <c r="B6" i="4"/>
  <c r="B5" i="4"/>
  <c r="B87" i="3"/>
  <c r="B86" i="3"/>
  <c r="B83" i="3"/>
  <c r="B82" i="3"/>
  <c r="B81" i="3"/>
  <c r="B80" i="3"/>
  <c r="B79" i="3"/>
  <c r="B77" i="3"/>
  <c r="B74" i="3"/>
  <c r="B73" i="3"/>
  <c r="B72" i="3"/>
  <c r="B71" i="3"/>
  <c r="B70" i="3"/>
  <c r="B69" i="3"/>
  <c r="B67" i="3"/>
  <c r="B66" i="3"/>
  <c r="B65" i="3"/>
  <c r="B64" i="3"/>
  <c r="B63" i="3"/>
  <c r="B62" i="3"/>
  <c r="B61" i="3"/>
  <c r="B60" i="3"/>
  <c r="B59" i="3"/>
  <c r="B58" i="3"/>
  <c r="B56" i="3"/>
  <c r="B53" i="3"/>
  <c r="B50" i="3"/>
  <c r="B48" i="3"/>
  <c r="B46" i="3"/>
  <c r="B44" i="3"/>
  <c r="B42" i="3"/>
  <c r="B41" i="3"/>
  <c r="B39" i="3"/>
  <c r="B33" i="3"/>
  <c r="B29" i="3"/>
  <c r="B26" i="3"/>
  <c r="B24" i="3"/>
  <c r="B23" i="3"/>
  <c r="B22" i="3"/>
  <c r="B20" i="3"/>
  <c r="B13" i="3"/>
  <c r="B12" i="3"/>
  <c r="B6" i="3"/>
  <c r="B5" i="3"/>
  <c r="A100" i="2"/>
  <c r="A99" i="2"/>
  <c r="A96" i="2"/>
  <c r="A95" i="2"/>
  <c r="A94" i="2"/>
  <c r="A92" i="2"/>
  <c r="A89" i="2"/>
  <c r="A87" i="2"/>
  <c r="A84" i="2"/>
  <c r="A83" i="2"/>
  <c r="A82" i="2"/>
  <c r="A81" i="2"/>
  <c r="A79" i="2"/>
  <c r="A78" i="2"/>
  <c r="A76" i="2"/>
  <c r="A75" i="2"/>
  <c r="A74" i="2"/>
  <c r="A73" i="2"/>
  <c r="A72" i="2"/>
  <c r="A70" i="2"/>
  <c r="A69" i="2"/>
  <c r="A68" i="2"/>
  <c r="A67" i="2"/>
  <c r="A66" i="2"/>
  <c r="A62" i="2"/>
  <c r="A56" i="2"/>
  <c r="A53" i="2"/>
  <c r="A50" i="2"/>
  <c r="A48" i="2"/>
  <c r="A46" i="2"/>
  <c r="A44" i="2"/>
  <c r="A43" i="2"/>
  <c r="A41" i="2"/>
  <c r="A35" i="2"/>
  <c r="A31" i="2"/>
  <c r="A28" i="2"/>
  <c r="A26" i="2"/>
  <c r="A25" i="2"/>
  <c r="A24" i="2"/>
  <c r="A22" i="2"/>
  <c r="A15" i="2"/>
  <c r="A14" i="2"/>
  <c r="A7" i="2"/>
  <c r="A6" i="2"/>
</calcChain>
</file>

<file path=xl/sharedStrings.xml><?xml version="1.0" encoding="utf-8"?>
<sst xmlns="http://schemas.openxmlformats.org/spreadsheetml/2006/main" count="628" uniqueCount="345">
  <si>
    <t>Androd</t>
  </si>
  <si>
    <t>IOS</t>
  </si>
  <si>
    <t>注册页</t>
  </si>
  <si>
    <t>DYRegistVC</t>
  </si>
  <si>
    <t>主框架</t>
  </si>
  <si>
    <t>MainActivity</t>
  </si>
  <si>
    <t>登录页</t>
  </si>
  <si>
    <t>com.mdcn.mdonline.activity.LoginActivity</t>
  </si>
  <si>
    <t>DYLoginVC</t>
  </si>
  <si>
    <t>我的信息页（H5）</t>
  </si>
  <si>
    <t>app1.mindai.com/myinfo.html</t>
  </si>
  <si>
    <t>会员中心页</t>
  </si>
  <si>
    <t>app1.mindai.com/vip/views/vip_center.html</t>
  </si>
  <si>
    <t>设置手势密码页</t>
  </si>
  <si>
    <t>com.mdcn.mdonline.activity.CreateGesturePasswordActivity</t>
  </si>
  <si>
    <t>DYDrawPatternLockVC</t>
  </si>
  <si>
    <t>首页</t>
  </si>
  <si>
    <t>app1.mindai.com/index.html</t>
  </si>
  <si>
    <t>files/com.mdcn_localdata/index.html</t>
  </si>
  <si>
    <t>充值页</t>
  </si>
  <si>
    <t>app1.mindai.com/topup.html</t>
  </si>
  <si>
    <t>提现页</t>
  </si>
  <si>
    <t>app1.mindai.com/user-withdraw.html</t>
  </si>
  <si>
    <t>开通存管页</t>
  </si>
  <si>
    <t>files/com.mdcn_localdata/open.html</t>
  </si>
  <si>
    <t>开通存管成功页</t>
  </si>
  <si>
    <t>项目详情页</t>
  </si>
  <si>
    <t>智投乐/月悦升详情页</t>
  </si>
  <si>
    <t>拆分前：app1.mindai.com/app.html#/iiproject/</t>
  </si>
  <si>
    <t>拆分前：files/com.mdcn_localdata/app.html#/iiproject/</t>
  </si>
  <si>
    <t>优选项目详情页</t>
  </si>
  <si>
    <t>files/com.mdcn_localdata/invest.html</t>
  </si>
  <si>
    <t>债转项目详情页</t>
  </si>
  <si>
    <t>files/com.mdcn_localdata/change-detail.html</t>
  </si>
  <si>
    <t>省心投详情页</t>
  </si>
  <si>
    <t>app1.mindai.com/app.html#/easyproject/</t>
  </si>
  <si>
    <t>files/com.mdcn_localdata/app.html#/easyproject/</t>
  </si>
  <si>
    <t>加入确认页</t>
  </si>
  <si>
    <t>智投乐加入确认</t>
  </si>
  <si>
    <t>拆分前：app1.mindai.com/app.html#/iiproject/*/join</t>
  </si>
  <si>
    <t>拆分前：files/com.mdcn_localdata/app.html#/iiproject/*/join</t>
  </si>
  <si>
    <t>月悦升加入确认</t>
  </si>
  <si>
    <t>拆分后：app1.mindai.com/app.html#/iiproject/month/*/join</t>
  </si>
  <si>
    <t>投资结果页</t>
  </si>
  <si>
    <t>优选项目投资结果页</t>
  </si>
  <si>
    <t>files/com.mdcn_localdat/invest-result.html</t>
  </si>
  <si>
    <t>转让项目投资结果页</t>
  </si>
  <si>
    <t>files/com.mdcn_localdata/change-result.html</t>
  </si>
  <si>
    <t>智投乐投资结果页</t>
  </si>
  <si>
    <t>拆分前：app1.mindai.com/app.html#/result</t>
  </si>
  <si>
    <t>拆分前：files/com.mdcn_localdata/app.html#/result</t>
  </si>
  <si>
    <t>月悦升投资结果页面</t>
  </si>
  <si>
    <t>省心投结果页</t>
  </si>
  <si>
    <t>拆分后：app1.mindai.com/app.html#/easy/result</t>
  </si>
  <si>
    <t>页面</t>
  </si>
  <si>
    <t>PV</t>
  </si>
  <si>
    <t>com.mdcn.mdonline.activity.MainActivity</t>
  </si>
  <si>
    <t>主框架页面</t>
  </si>
  <si>
    <t>com.mdcn.mdonline.cunguan.activity.JsWebviewAc</t>
  </si>
  <si>
    <t>网页加载类主体页</t>
  </si>
  <si>
    <t>com.mdcn.mdonline.fragment.myAccount.MyAccountFg</t>
  </si>
  <si>
    <t>账户中心页面</t>
  </si>
  <si>
    <t>app首页（线上）</t>
  </si>
  <si>
    <t>app个人中心页</t>
  </si>
  <si>
    <t>com.mdcn.mdonline.activity.UnlockGesturePasswordActivity</t>
  </si>
  <si>
    <t>解锁手势密码界面</t>
  </si>
  <si>
    <t>com.mdcn.mdonline.fragment.myAccount.MyAccountDtsAc</t>
  </si>
  <si>
    <t>存管版账户界面</t>
  </si>
  <si>
    <t>com.mdcn.mdonline.activity.WelcomeActivity</t>
  </si>
  <si>
    <t>app账户页（离线包）</t>
  </si>
  <si>
    <t>file:///data/user/0/com.mdcn.mdonline/files/com.mdcn_localdata/user.html</t>
  </si>
  <si>
    <t>app首页（离线包）</t>
  </si>
  <si>
    <t>file:///data/user/0/com.mdcn.mdonline/files/com.mdcn_localdata/index.html</t>
  </si>
  <si>
    <t>MDAccountEntranceViewController</t>
  </si>
  <si>
    <t>账户中心页</t>
  </si>
  <si>
    <t>签到结果页（线上）</t>
  </si>
  <si>
    <t>积分商城页（线上）</t>
  </si>
  <si>
    <t>file:///data/data/com.mdcn.mdonline/files/com.mdcn_localdata/user.html</t>
  </si>
  <si>
    <t>com.mdcn.mdonline.fragment.jifen.HomeJiFenFg</t>
  </si>
  <si>
    <t>积分主页</t>
  </si>
  <si>
    <t>com.mdcn.mdonline.fragment.myAccount.MyAccountNormalAc</t>
  </si>
  <si>
    <t>普通版账户界面</t>
  </si>
  <si>
    <t>file:///data/data/com.mdcn.mdonline/files/com.mdcn_localdata/index.html</t>
  </si>
  <si>
    <t>com.mdcn.mdonline.fragment.debts.HomeDebtsFg</t>
  </si>
  <si>
    <t>转让市场主页</t>
  </si>
  <si>
    <t>file:///data/user/0/com.mdcn.mdonline/files/com.mdcn_localdata/vip/views/past_result.html</t>
  </si>
  <si>
    <t>app优惠券列表页</t>
  </si>
  <si>
    <t>com.mdcn.mdonline.activity.invest.JiFenAc</t>
  </si>
  <si>
    <t>积分签到界面/签到结果界面</t>
  </si>
  <si>
    <t>用户月悦升列表页</t>
  </si>
  <si>
    <t>用户智投乐列表页</t>
  </si>
  <si>
    <t>用户回款计划页</t>
  </si>
  <si>
    <t>file:///data/user/0/com.mdcn.mdonline/files/com.mdcn_localdata/vip/views/shop_index.html</t>
  </si>
  <si>
    <t>积分商城页（离线包）</t>
  </si>
  <si>
    <t>用户项目投资页</t>
  </si>
  <si>
    <t>创建手势密码界面</t>
  </si>
  <si>
    <t>file:///data/data/com.mdcn.mdonline/files/com.mdcn_localdata/vip/views/past_result.html</t>
  </si>
  <si>
    <t>签到结果页（离线）</t>
  </si>
  <si>
    <t>用户债转列表页</t>
  </si>
  <si>
    <t>com.mdcn.mdonline.cunguan.more.MoreFg</t>
  </si>
  <si>
    <t>更多主页面</t>
  </si>
  <si>
    <t>登录页面</t>
  </si>
  <si>
    <t>DebtsVC</t>
  </si>
  <si>
    <t>债转列表页</t>
  </si>
  <si>
    <t>file:///data/user/0/com.mdcn.mdonline/files/com.mdcn_localdata/month-increase-list.html</t>
  </si>
  <si>
    <t>file:///data/user/0/com.mdcn.mdonline/files/com.mdcn_localdata/intelligent-list.html</t>
  </si>
  <si>
    <t>file:///data/user/0/com.mdcn.mdonline/files/com.mdcn_localdata/redpacket-list.html</t>
  </si>
  <si>
    <t>用户红包列表页</t>
  </si>
  <si>
    <t>com.mdcn.mdonline.activity.NavigationAc</t>
  </si>
  <si>
    <t>app启动引导页</t>
  </si>
  <si>
    <t>MDUserCenterMainVC</t>
  </si>
  <si>
    <t>普通版账户中心</t>
  </si>
  <si>
    <t>file:///data/data/com.mdcn.mdonline/files/com.mdcn_localdata/vip/views/shop_index.html</t>
  </si>
  <si>
    <t>更多页面</t>
  </si>
  <si>
    <t>file:///data/user/0/com.mdcn.mdonline/files/com.mdcn_localdata/user-account.html</t>
  </si>
  <si>
    <t>用户省心投列表页</t>
  </si>
  <si>
    <t>file:///data/data/com.mdcn.mdonline/files/com.mdcn_localdata/month-increase-list.html</t>
  </si>
  <si>
    <t>结果报错页面</t>
  </si>
  <si>
    <t>file:///data/data/com.mdcn.mdonline/files/com.mdcn_localdata/intelligent-list.html</t>
  </si>
  <si>
    <t>com.mdcn.mdonline.fragment.debts.DebtsMineAc</t>
  </si>
  <si>
    <t>个人债权转让界面</t>
  </si>
  <si>
    <t>APP智投乐（ZT20170817017）产品介绍页</t>
  </si>
  <si>
    <t>com.mdcn.mdonline.activity.MessageAc</t>
  </si>
  <si>
    <t>消息推送界面</t>
  </si>
  <si>
    <t>com.mdcn.mdonline.fragment.financing.investmentdetails.DebtsDetailsActivity</t>
  </si>
  <si>
    <t>债权转让标详情页</t>
  </si>
  <si>
    <t>奖励任务列表页</t>
  </si>
  <si>
    <t>file:///data/user/0/com.mdcn.mdonline/files/com.mdcn_localdata/vip/views/vip_center.html</t>
  </si>
  <si>
    <t>com.mdcn.mdonline.fragment.myAccount.myinvestment.MyInvestmentAc</t>
  </si>
  <si>
    <t>项目投资页面</t>
  </si>
  <si>
    <t>file:///data/user/0/com.mdcn.mdonline/files/com.mdcn_localdata/transfer.html</t>
  </si>
  <si>
    <t>file:///data/data/com.mdcn.mdonline/files/com.mdcn_localdata/redpacket-list.html</t>
  </si>
  <si>
    <t>com.mdcn.mdonline.fragment.myAccount.payment_plan.MyPayBackPlanAc</t>
  </si>
  <si>
    <t>项目回款计划页面</t>
  </si>
  <si>
    <t>APP用户交易记录页</t>
  </si>
  <si>
    <t>file:///data/user/0/com.mdcn.mdonline/files/com.mdcn_localdata/user-withdraw.html</t>
  </si>
  <si>
    <t>file:///data/user/0/com.mdcn.mdonline/files/com.mdcn_localdata/app.html#/more</t>
  </si>
  <si>
    <t>com.mdcn.mdonline.fragment.debts.DebtsApplayAc</t>
  </si>
  <si>
    <t>债权转让申请界面</t>
  </si>
  <si>
    <t>APP智投乐（ZT20170820006）加入确认页</t>
  </si>
  <si>
    <t>APP年年余（201708200006号）产品介绍页</t>
  </si>
  <si>
    <t>APP智投乐（ZT20170818027）产品页</t>
  </si>
  <si>
    <t>智投乐/月悦升加入确认页</t>
  </si>
  <si>
    <t>积分商城商品列表页</t>
  </si>
  <si>
    <t>file:///data/user/0/com.mdcn.mdonline/files/com.mdcn_localdata/easy-list.html</t>
  </si>
  <si>
    <t>APP年年余（201708200003号）产品介绍页</t>
  </si>
  <si>
    <t>APP月悦升（ZT20170820001）产品介绍页</t>
  </si>
  <si>
    <t>APP月悦升（ZT20170818017）产品介绍页</t>
  </si>
  <si>
    <t>APP智投乐（ZT20170817019）产品页</t>
  </si>
  <si>
    <t>解锁页</t>
  </si>
  <si>
    <t>帮助中心</t>
  </si>
  <si>
    <t>APP智投乐（ZT20170818023）产品页</t>
  </si>
  <si>
    <t>file:///data/data/com.mdcn.mdonline/files/com.mdcn_localdata/user-account.html</t>
  </si>
  <si>
    <t>APP年年余（201708200005号）产品介绍页</t>
  </si>
  <si>
    <t>我的任务页面</t>
  </si>
  <si>
    <t>APP月悦升（ZT20170820001）确认投资页</t>
  </si>
  <si>
    <t>APP年年余（201708200009号）产品介绍页</t>
  </si>
  <si>
    <t>com.mdcn.mdonline.fragment.myAccount.myAward.MyAwardActivity</t>
  </si>
  <si>
    <t>我的红包界面</t>
  </si>
  <si>
    <t>DTSMsgVC</t>
  </si>
  <si>
    <t>用户个人消息页</t>
  </si>
  <si>
    <t>开通存管页面</t>
  </si>
  <si>
    <t>file:///data/user/0/com.mdcn.mdonline/files/com.mdcn_localdata/user-transaction.html</t>
  </si>
  <si>
    <t>用户债权转让页</t>
  </si>
  <si>
    <t>我的积分历史记录</t>
  </si>
  <si>
    <t>file:///data/user/0/com.mdcn.mdonline/files/com.mdcn_localdata/app.html#/iiproject/2859</t>
  </si>
  <si>
    <t>file:///data/data/com.mdcn.mdonline/files/com.mdcn_localdata/vip/views/vip_center.html</t>
  </si>
  <si>
    <t>APP月悦升（ZT20170818008）产品介绍页</t>
  </si>
  <si>
    <t>file:///data/data/com.mdcn.mdonline/files/com.mdcn_localdata/transfer.html</t>
  </si>
  <si>
    <t>APP月悦升（ZT20170818017）确认投资页</t>
  </si>
  <si>
    <t>APP智投乐（ZT20170818010）产品页</t>
  </si>
  <si>
    <t>个人信息</t>
  </si>
  <si>
    <t>RewardPlanVC</t>
  </si>
  <si>
    <t>普通版我的回款计划</t>
  </si>
  <si>
    <t>MyInvestVC</t>
  </si>
  <si>
    <t>普通版我的投资</t>
  </si>
  <si>
    <t>APP月悦升（ZT20170820016）产品介绍页</t>
  </si>
  <si>
    <t>活动注册页</t>
  </si>
  <si>
    <t>序号</t>
  </si>
  <si>
    <t>DebtDetailVC</t>
  </si>
  <si>
    <t>普通版债转详情</t>
  </si>
  <si>
    <t>DebtApplyVC</t>
  </si>
  <si>
    <t>普通版发起债转</t>
  </si>
  <si>
    <t>MyRewardVC</t>
  </si>
  <si>
    <t>普通版我的红包</t>
  </si>
  <si>
    <t>MyInvestDetailVC</t>
  </si>
  <si>
    <t>普通版我的投资详情页</t>
  </si>
  <si>
    <t>RecommendMainVC</t>
  </si>
  <si>
    <t>邀请好友</t>
  </si>
  <si>
    <t>UserDetailVC</t>
  </si>
  <si>
    <t>普通版个人详情</t>
  </si>
  <si>
    <t>UserDailyVC</t>
  </si>
  <si>
    <t>点点赚</t>
  </si>
  <si>
    <t>IncomeDetailVC</t>
  </si>
  <si>
    <t>收益明细</t>
  </si>
  <si>
    <t>DebtConfirmVC</t>
  </si>
  <si>
    <t>购买债转确认页</t>
  </si>
  <si>
    <t>MDTransferApplyVC</t>
  </si>
  <si>
    <t>资金迁移页</t>
  </si>
  <si>
    <t>DealRecordVC</t>
  </si>
  <si>
    <t>普通版交易记录</t>
  </si>
  <si>
    <t>CashVC</t>
  </si>
  <si>
    <t>普通版体现页</t>
  </si>
  <si>
    <t>RechargeVC</t>
  </si>
  <si>
    <t>普通版充值页</t>
  </si>
  <si>
    <t>GonggaoVC</t>
  </si>
  <si>
    <t>普通版公告页</t>
  </si>
  <si>
    <t>WebVC</t>
  </si>
  <si>
    <t>普通版多个直接loadHtml的页面</t>
  </si>
  <si>
    <t>InviteRecordVC</t>
  </si>
  <si>
    <t>邀请记录页</t>
  </si>
  <si>
    <t>DebtInfoVC</t>
  </si>
  <si>
    <t>普通版转让说明</t>
  </si>
  <si>
    <t>InvestSuccessVC</t>
  </si>
  <si>
    <t>投资成功页</t>
  </si>
  <si>
    <t>BindBankCard</t>
  </si>
  <si>
    <t>普通版绑卡页</t>
  </si>
  <si>
    <t>DDZConfirmVC</t>
  </si>
  <si>
    <t>点点赚购买确认页</t>
  </si>
  <si>
    <t>InviteWaysVC</t>
  </si>
  <si>
    <t>邀请方式页</t>
  </si>
  <si>
    <t>MDTransferApplySucVC</t>
  </si>
  <si>
    <t>资金迁移申请成功页</t>
  </si>
  <si>
    <t>GonggaoContentVC</t>
  </si>
  <si>
    <t>普通版公告详情页</t>
  </si>
  <si>
    <t>ForgetPasswordVC</t>
  </si>
  <si>
    <t>普通版忘记密码</t>
  </si>
  <si>
    <t>BankCardVC</t>
  </si>
  <si>
    <t>普通版查看银行卡</t>
  </si>
  <si>
    <t>MyInviteVC</t>
  </si>
  <si>
    <t>我的邀请</t>
  </si>
  <si>
    <t>InvestRecordVC</t>
  </si>
  <si>
    <t>项目投资记录</t>
  </si>
  <si>
    <t>CashRecordVC</t>
  </si>
  <si>
    <t>普通版提现记录</t>
  </si>
  <si>
    <t>RechargeRecordVC</t>
  </si>
  <si>
    <t>充值记录页</t>
  </si>
  <si>
    <t>ResetPassWordVC</t>
  </si>
  <si>
    <t>重置密码</t>
  </si>
  <si>
    <t>MDTransferRecordsVC</t>
  </si>
  <si>
    <t>资金迁移记录页</t>
  </si>
  <si>
    <t>BankLimitVC</t>
  </si>
  <si>
    <t>银行限额页</t>
  </si>
  <si>
    <t>com.mdcn.mdonline.fragment.myAccount.myinvestment.MyInvestmentDetailAc</t>
  </si>
  <si>
    <t>账户-投资项目-投资详情页面</t>
  </si>
  <si>
    <t>com.mdcn.mdonline.activity.RegisterActivity</t>
  </si>
  <si>
    <t>注册页面</t>
  </si>
  <si>
    <t>com.mdcn.mdonline.fragment.invitation.myPopularize.MyPopularizeRecordsActivity</t>
  </si>
  <si>
    <t>邀请记录页面</t>
  </si>
  <si>
    <t>com.mdcn.mdonline.fragment.myAccount.SecuritySettingsAc</t>
  </si>
  <si>
    <t>用户信息-设置界面</t>
  </si>
  <si>
    <t>com.mdcn.mdonline.fragment.more.NoticeListAc</t>
  </si>
  <si>
    <t>平台公告界面</t>
  </si>
  <si>
    <t>com.mdcn.mdonline.fragment.financing.Investment.DebtsInvestmentActivity</t>
  </si>
  <si>
    <t>债权转让投资确认页</t>
  </si>
  <si>
    <t>com.mdcn.mdonline.fragment.financing.Investment.InvestmentSuccessActivity</t>
  </si>
  <si>
    <t>投资结果页面</t>
  </si>
  <si>
    <t>com.mdcn.mdonline.fragment.myAccount.transactionrecords.TransactionRecordsActivity</t>
  </si>
  <si>
    <t>交易记录界面</t>
  </si>
  <si>
    <t>com.mdcn.mdonline.fragment.myAccount.transferCash.TransferMoneyAc</t>
  </si>
  <si>
    <t>资金迁移申请界面</t>
  </si>
  <si>
    <t>com.mdcn.mdonline.fragment.myAccount.makeLittleMoney.DDZHomeAc</t>
  </si>
  <si>
    <t>点点赚主界面</t>
  </si>
  <si>
    <t>com.mdcn.mdonline.fragment.myAccount.recharge.OfflineRechergeFragment</t>
  </si>
  <si>
    <t>线下充值页面</t>
  </si>
  <si>
    <t>com.mdcn.mdonline.activity.invest.IncomeDetailsAc</t>
  </si>
  <si>
    <t>收益明细界面</t>
  </si>
  <si>
    <t>com.mdcn.mdonline.fragment.financing.Investment.InvestmentProcessingActivity</t>
  </si>
  <si>
    <t>等待投资结果界面</t>
  </si>
  <si>
    <t>com.mdcn.mdonline.fragment.financing.investmentdetails.ProjectDetailsActivity</t>
  </si>
  <si>
    <t>静态网页界面</t>
  </si>
  <si>
    <t>com.mdcn.mdonline.fragment.invitation.InvitationModeActivity</t>
  </si>
  <si>
    <t>邀请方式界面</t>
  </si>
  <si>
    <t>com.mdcn.mdonline.fragment.myAccount.recharge.RechargeAc</t>
  </si>
  <si>
    <t>账号--&gt;充值界面</t>
  </si>
  <si>
    <t>com.mdcn.mdonline.fragment.myAccount.recharge.OnlineRechergeFragment</t>
  </si>
  <si>
    <t>账号---充值--线上充值界面</t>
  </si>
  <si>
    <t>com.mdcn.mdonline.fragment.financing.investmentdetails.TransferInstructionsAc</t>
  </si>
  <si>
    <t>转让说明界面</t>
  </si>
  <si>
    <t>com.mdcn.mdonline.fragment.myAccount.cash.CashActivity</t>
  </si>
  <si>
    <t>提现界面</t>
  </si>
  <si>
    <t>com.mdcn.mdonline.fragment.more.NoticeDetailAc</t>
  </si>
  <si>
    <t>公告内容展示页</t>
  </si>
  <si>
    <t>com.mdcn.mdonline.fragment.myAccount.addBank.AddBankcardAc</t>
  </si>
  <si>
    <t>绑定银行卡界面</t>
  </si>
  <si>
    <t>com.mdcn.mdonline.fragment.myAccount.transferCash.TransferSuccessAc</t>
  </si>
  <si>
    <t>资金迁移成功界面</t>
  </si>
  <si>
    <t>com.mdcn.mdonline.activity.ForgetPasswordActivity</t>
  </si>
  <si>
    <t>找回登录密码界面</t>
  </si>
  <si>
    <t>com.mdcn.mdonline.fragment.myAccount.recharge.RechargeRecordsAc</t>
  </si>
  <si>
    <t>充值记录界面</t>
  </si>
  <si>
    <t>com.mdcn.mdonline.activity.UpdateLoginPasswordActivity</t>
  </si>
  <si>
    <t>重置登录密码界面</t>
  </si>
  <si>
    <t>com.mdcn.mdonline.fragment.myAccount.myinvestment.MyListInvestmentDetailAc</t>
  </si>
  <si>
    <t>集合标的投资详情界面</t>
  </si>
  <si>
    <t>com.mdcn.mdonline.fragment.invitation.myPopularize.MyPopularizeActivity</t>
  </si>
  <si>
    <t>我的邀请好友界面</t>
  </si>
  <si>
    <t>com.mdcn.mdonline.fragment.invitation.myPopularize.MyYesPopularizeFragment</t>
  </si>
  <si>
    <t>我邀请的好友-已投页面</t>
  </si>
  <si>
    <t>com.mdcn.mdonline.fragment.invitation.myPopularize.MyNoPopularizeFragment</t>
  </si>
  <si>
    <t>我邀请的好友-未投页面</t>
  </si>
  <si>
    <t>com.mdcn.mdonline.fragment.myAccount.transferCash.TransferCashLogAc</t>
  </si>
  <si>
    <t>资金迁移记录页面</t>
  </si>
  <si>
    <t>com.mdcn.mdonline.fragment.myAccount.makeLittleMoney.InvestmentRecordAc</t>
  </si>
  <si>
    <t>点点赚--投资记录界面</t>
  </si>
  <si>
    <t>com.mdcn.mdonline.fragment.myAccount.cash.CashRecordsAc</t>
  </si>
  <si>
    <t>提现记录界面</t>
  </si>
  <si>
    <t>com.mdcn.mdonline.fragment.myAccount.addBank.MyBankCardActivity</t>
  </si>
  <si>
    <t>银行卡界面</t>
  </si>
  <si>
    <t>com.mdcn.mdonline.fragment.myAccount.makeLittleMoney.BillAc</t>
  </si>
  <si>
    <t>点点赚--账单界面</t>
  </si>
  <si>
    <t>com.mdcn.mdonline.cunguan.activity.ProtocolWebAc</t>
  </si>
  <si>
    <t>协议相关H5界面</t>
  </si>
  <si>
    <t>com.mdcn.mdonline.fragment.myAccount.makeLittleMoney.MakeLittleMoneyTurnOutActivity</t>
  </si>
  <si>
    <t>点点赚转出界面</t>
  </si>
  <si>
    <t>com.mdcn.mdonline.fragment.myAccount.myinvestment.CollectionTenderListAc</t>
  </si>
  <si>
    <t>账户-项目投资-集合项目点击展开的集合投资列表界面</t>
  </si>
  <si>
    <t>com.mdcn.mdonline.activity.MyaccountUpdateLoginPasswordActivity</t>
  </si>
  <si>
    <t>修改登录密码界面</t>
  </si>
  <si>
    <t>com.mdcn.mdonline.fragment.myAccount.cash.ProviceActivity</t>
  </si>
  <si>
    <t>支行所在地列表界面</t>
  </si>
  <si>
    <t>com.mdcn.mdonline.fragment.myAccount.addBank.BankLimitAc</t>
  </si>
  <si>
    <t>银行卡限额说明界面</t>
  </si>
  <si>
    <t>com.mdcn.mdonline.fragment.myAccount.makeLittleMoney.CirculateFettleActivity</t>
  </si>
  <si>
    <t>点点赚转入/转出状态</t>
  </si>
  <si>
    <t>com.mdcn.mdonline.activity.invest.RealNameAc</t>
  </si>
  <si>
    <t>实名认证界面</t>
  </si>
  <si>
    <t>com.mdcn.mdonline.fragment.myAccount.myAward.AddVoucherActivity</t>
  </si>
  <si>
    <t>添加券码红包界面</t>
  </si>
  <si>
    <t>拆分前：无页面
  拆分后：/open.html#openSuccess</t>
    <phoneticPr fontId="1" type="noConversion"/>
  </si>
  <si>
    <t>app1.mindai.com/open.html</t>
    <phoneticPr fontId="1" type="noConversion"/>
  </si>
  <si>
    <t>app1.mindai.com/invest.html</t>
    <phoneticPr fontId="1" type="noConversion"/>
  </si>
  <si>
    <t>app1.mindai.com/invest-result.html</t>
    <phoneticPr fontId="1" type="noConversion"/>
  </si>
  <si>
    <t>RegisterActivity</t>
    <phoneticPr fontId="1" type="noConversion"/>
  </si>
  <si>
    <t>DYRegistVC</t>
    <phoneticPr fontId="1" type="noConversion"/>
  </si>
  <si>
    <t>拆分后：
  智投乐：app1.mindai.com/app.html#/iiproject/plan/*
  月悦升：/app.html#/iiproject/month/*</t>
    <phoneticPr fontId="1" type="noConversion"/>
  </si>
  <si>
    <t>DYDrawPatternLockVC</t>
    <phoneticPr fontId="1" type="noConversion"/>
  </si>
  <si>
    <t>拆分后：app1.mindai.com/app.html#/iiproject/plan/*/join</t>
    <phoneticPr fontId="1" type="noConversion"/>
  </si>
  <si>
    <t>com.mdcn.mdonline.activity.CreateGesturePasswordActivity</t>
    <phoneticPr fontId="1" type="noConversion"/>
  </si>
  <si>
    <t>拆分后：app1.mindai.com/app.html#/plan/result</t>
    <phoneticPr fontId="1" type="noConversion"/>
  </si>
  <si>
    <t>无数据</t>
    <phoneticPr fontId="1" type="noConversion"/>
  </si>
  <si>
    <t>拆分后：app1.mindai.com/app.html#/month/result</t>
    <phoneticPr fontId="1" type="noConversion"/>
  </si>
  <si>
    <t>app1.mindai.com/change-result.html</t>
    <phoneticPr fontId="1" type="noConversion"/>
  </si>
  <si>
    <t>app1.mindai.com/change-detail.html</t>
    <phoneticPr fontId="1" type="noConversion"/>
  </si>
  <si>
    <t>拆分前：app1.mindai.com/app.html#/iiproject/*/join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</si>
</sst>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9"/>
      <color rgb="FF000000"/>
      <name val="-apple-system"/>
    </font>
    <font>
      <sz val="9"/>
      <name val="-apple-system"/>
    </font>
    <font>
      <u/>
      <sz val="9"/>
      <color rgb="FF0563C1"/>
      <name val="-apple-system"/>
    </font>
    <font>
      <i/>
      <sz val="9"/>
      <color rgb="FF629755"/>
      <name val="-apple-system"/>
    </font>
  </fonts>
  <fills count="5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ABF8F"/>
      </patternFill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>
      <alignment vertical="center" indent="1"/>
    </xf>
  </cellStyleXfs>
  <cellXfs count="112">
    <xf numFmtId="0" fontId="0" fillId="0" borderId="0" xfId="0" applyFont="1">
      <alignment vertical="center" indent="1"/>
    </xf>
    <xf numFmtId="0" fontId="1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vertical="center"/>
    </xf>
    <xf numFmtId="0" fontId="2" fillId="4" borderId="4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/>
    </xf>
  </cellXfs>
  <cellStyles count="1">
    <cellStyle name="普通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tabSelected="1" zoomScale="130" zoomScaleNormal="130" zoomScalePageLayoutView="130" workbookViewId="0">
      <selection activeCell="C17" sqref="C17:D17"/>
    </sheetView>
  </sheetViews>
  <sheetFormatPr baseColWidth="10" defaultColWidth="12.5" defaultRowHeight="16.5" customHeight="1" x14ac:dyDescent="0"/>
  <cols>
    <col min="2" max="2" width="21" customWidth="1"/>
    <col min="3" max="3" width="76" customWidth="1"/>
    <col min="4" max="4" width="48.6640625" customWidth="1"/>
  </cols>
  <sheetData>
    <row r="1" spans="1:5" ht="16.5" customHeight="1">
      <c r="A1" s="1"/>
      <c r="B1" s="2"/>
      <c r="C1" s="3" t="s">
        <v>0</v>
      </c>
      <c r="D1" s="2" t="s">
        <v>1</v>
      </c>
    </row>
    <row r="2" spans="1:5" ht="16.5" customHeight="1">
      <c r="A2" s="4"/>
      <c r="B2" s="5" t="s">
        <v>2</v>
      </c>
      <c r="C2" s="6" t="s">
        <v>333</v>
      </c>
      <c r="D2" s="5" t="s">
        <v>334</v>
      </c>
    </row>
    <row r="3" spans="1:5" ht="16.5" customHeight="1">
      <c r="A3" s="4"/>
      <c r="B3" s="5" t="s">
        <v>4</v>
      </c>
      <c r="C3" s="6" t="s">
        <v>5</v>
      </c>
      <c r="D3" s="4"/>
    </row>
    <row r="4" spans="1:5" ht="16.5" customHeight="1">
      <c r="A4" s="4"/>
      <c r="B4" s="5" t="s">
        <v>6</v>
      </c>
      <c r="C4" s="6" t="s">
        <v>7</v>
      </c>
      <c r="D4" s="5" t="s">
        <v>8</v>
      </c>
    </row>
    <row r="5" spans="1:5" ht="16.5" customHeight="1">
      <c r="A5" s="4"/>
      <c r="B5" s="5" t="s">
        <v>9</v>
      </c>
      <c r="C5" s="107" t="s">
        <v>10</v>
      </c>
      <c r="D5" s="108"/>
    </row>
    <row r="6" spans="1:5" ht="16.5" customHeight="1">
      <c r="A6" s="4"/>
      <c r="B6" s="5" t="s">
        <v>11</v>
      </c>
      <c r="C6" s="107" t="s">
        <v>12</v>
      </c>
      <c r="D6" s="108"/>
    </row>
    <row r="7" spans="1:5" ht="16.5" customHeight="1">
      <c r="A7" s="7"/>
      <c r="B7" s="5" t="s">
        <v>13</v>
      </c>
      <c r="C7" s="6" t="s">
        <v>338</v>
      </c>
      <c r="D7" s="5" t="s">
        <v>336</v>
      </c>
    </row>
    <row r="8" spans="1:5" ht="16.5" customHeight="1">
      <c r="A8" s="4"/>
      <c r="B8" s="108" t="s">
        <v>16</v>
      </c>
      <c r="C8" s="107" t="s">
        <v>17</v>
      </c>
      <c r="D8" s="108"/>
    </row>
    <row r="9" spans="1:5" ht="16.5" customHeight="1">
      <c r="A9" s="4"/>
      <c r="B9" s="108"/>
      <c r="C9" s="6" t="s">
        <v>18</v>
      </c>
      <c r="D9" s="5"/>
    </row>
    <row r="10" spans="1:5" ht="16.5" customHeight="1">
      <c r="A10" s="4"/>
      <c r="B10" s="5" t="s">
        <v>19</v>
      </c>
      <c r="C10" s="107" t="s">
        <v>20</v>
      </c>
      <c r="D10" s="108"/>
    </row>
    <row r="11" spans="1:5" ht="16.5" customHeight="1">
      <c r="A11" s="4"/>
      <c r="B11" s="5" t="s">
        <v>21</v>
      </c>
      <c r="C11" s="107" t="s">
        <v>22</v>
      </c>
      <c r="D11" s="108"/>
    </row>
    <row r="12" spans="1:5" ht="16.5" customHeight="1">
      <c r="A12" s="8"/>
      <c r="B12" s="110" t="s">
        <v>23</v>
      </c>
      <c r="C12" s="10"/>
      <c r="D12" s="8" t="s">
        <v>330</v>
      </c>
      <c r="E12" s="11">
        <v>2</v>
      </c>
    </row>
    <row r="13" spans="1:5" ht="16.5" customHeight="1">
      <c r="A13" s="8"/>
      <c r="B13" s="110"/>
      <c r="C13" s="10" t="s">
        <v>24</v>
      </c>
      <c r="D13" s="9"/>
    </row>
    <row r="14" spans="1:5" ht="30.75" customHeight="1">
      <c r="A14" s="8"/>
      <c r="B14" s="9" t="s">
        <v>25</v>
      </c>
      <c r="C14" s="109" t="s">
        <v>329</v>
      </c>
      <c r="D14" s="110"/>
      <c r="E14">
        <v>2</v>
      </c>
    </row>
    <row r="15" spans="1:5" ht="16.5" customHeight="1">
      <c r="A15" s="108" t="s">
        <v>26</v>
      </c>
      <c r="B15" s="108" t="s">
        <v>27</v>
      </c>
      <c r="C15" s="107" t="s">
        <v>28</v>
      </c>
      <c r="D15" s="108"/>
    </row>
    <row r="16" spans="1:5" ht="16.5" customHeight="1">
      <c r="A16" s="108"/>
      <c r="B16" s="108"/>
      <c r="C16" s="6" t="s">
        <v>29</v>
      </c>
      <c r="D16" s="5"/>
    </row>
    <row r="17" spans="1:4" ht="45" customHeight="1">
      <c r="A17" s="108"/>
      <c r="B17" s="108"/>
      <c r="C17" s="111" t="s">
        <v>335</v>
      </c>
      <c r="D17" s="108"/>
    </row>
    <row r="18" spans="1:4" ht="16.5" customHeight="1">
      <c r="A18" s="108"/>
      <c r="B18" s="108" t="s">
        <v>30</v>
      </c>
      <c r="C18" s="107" t="s">
        <v>331</v>
      </c>
      <c r="D18" s="108"/>
    </row>
    <row r="19" spans="1:4" ht="16.5" customHeight="1">
      <c r="A19" s="108"/>
      <c r="B19" s="108"/>
      <c r="C19" s="6" t="s">
        <v>31</v>
      </c>
      <c r="D19" s="5"/>
    </row>
    <row r="20" spans="1:4" ht="16.5" customHeight="1">
      <c r="A20" s="108"/>
      <c r="B20" s="108" t="s">
        <v>32</v>
      </c>
      <c r="C20" s="107" t="s">
        <v>343</v>
      </c>
      <c r="D20" s="108"/>
    </row>
    <row r="21" spans="1:4" ht="16.5" customHeight="1">
      <c r="A21" s="108"/>
      <c r="B21" s="108"/>
      <c r="C21" s="6" t="s">
        <v>33</v>
      </c>
      <c r="D21" s="5"/>
    </row>
    <row r="22" spans="1:4" ht="16.5" customHeight="1">
      <c r="A22" s="108"/>
      <c r="B22" s="108" t="s">
        <v>34</v>
      </c>
      <c r="C22" s="107" t="s">
        <v>35</v>
      </c>
      <c r="D22" s="108"/>
    </row>
    <row r="23" spans="1:4" ht="16.5" customHeight="1">
      <c r="A23" s="108"/>
      <c r="B23" s="108"/>
      <c r="C23" s="6" t="s">
        <v>36</v>
      </c>
      <c r="D23" s="5"/>
    </row>
    <row r="24" spans="1:4" ht="16.5" customHeight="1">
      <c r="A24" s="108" t="s">
        <v>37</v>
      </c>
      <c r="B24" s="108" t="s">
        <v>38</v>
      </c>
      <c r="C24" s="107" t="s">
        <v>344</v>
      </c>
      <c r="D24" s="108"/>
    </row>
    <row r="25" spans="1:4" ht="16.5" customHeight="1">
      <c r="A25" s="108"/>
      <c r="B25" s="108"/>
      <c r="C25" s="6" t="s">
        <v>40</v>
      </c>
      <c r="D25" s="5"/>
    </row>
    <row r="26" spans="1:4" ht="16.5" customHeight="1">
      <c r="A26" s="108"/>
      <c r="B26" s="108"/>
      <c r="C26" s="107" t="s">
        <v>337</v>
      </c>
      <c r="D26" s="108"/>
    </row>
    <row r="27" spans="1:4" ht="16.5" customHeight="1">
      <c r="A27" s="108"/>
      <c r="B27" s="108" t="s">
        <v>41</v>
      </c>
      <c r="C27" s="107" t="s">
        <v>39</v>
      </c>
      <c r="D27" s="108"/>
    </row>
    <row r="28" spans="1:4" ht="16.5" customHeight="1">
      <c r="A28" s="108"/>
      <c r="B28" s="108"/>
      <c r="C28" s="6" t="s">
        <v>40</v>
      </c>
      <c r="D28" s="5"/>
    </row>
    <row r="29" spans="1:4" ht="16.5" customHeight="1">
      <c r="A29" s="108"/>
      <c r="B29" s="108"/>
      <c r="C29" s="107" t="s">
        <v>42</v>
      </c>
      <c r="D29" s="108"/>
    </row>
    <row r="30" spans="1:4" ht="16.5" customHeight="1">
      <c r="A30" s="108" t="s">
        <v>43</v>
      </c>
      <c r="B30" s="108" t="s">
        <v>44</v>
      </c>
      <c r="C30" s="107" t="s">
        <v>332</v>
      </c>
      <c r="D30" s="108"/>
    </row>
    <row r="31" spans="1:4" ht="16.5" customHeight="1">
      <c r="A31" s="108"/>
      <c r="B31" s="108"/>
      <c r="C31" s="6" t="s">
        <v>45</v>
      </c>
      <c r="D31" s="5"/>
    </row>
    <row r="32" spans="1:4" ht="16.5" customHeight="1">
      <c r="A32" s="108"/>
      <c r="B32" s="108" t="s">
        <v>46</v>
      </c>
      <c r="C32" s="107" t="s">
        <v>342</v>
      </c>
      <c r="D32" s="108"/>
    </row>
    <row r="33" spans="1:5" ht="16.5" customHeight="1">
      <c r="A33" s="108"/>
      <c r="B33" s="108"/>
      <c r="C33" s="6" t="s">
        <v>47</v>
      </c>
      <c r="D33" s="5"/>
    </row>
    <row r="34" spans="1:5" ht="16.5" customHeight="1">
      <c r="A34" s="108"/>
      <c r="B34" s="108" t="s">
        <v>48</v>
      </c>
      <c r="C34" s="107" t="s">
        <v>49</v>
      </c>
      <c r="D34" s="108"/>
    </row>
    <row r="35" spans="1:5" ht="16.5" customHeight="1">
      <c r="A35" s="108"/>
      <c r="B35" s="108"/>
      <c r="C35" s="6" t="s">
        <v>50</v>
      </c>
      <c r="D35" s="5"/>
    </row>
    <row r="36" spans="1:5" ht="16.5" customHeight="1">
      <c r="A36" s="108"/>
      <c r="B36" s="108"/>
      <c r="C36" s="107" t="s">
        <v>339</v>
      </c>
      <c r="D36" s="108"/>
      <c r="E36" t="s">
        <v>340</v>
      </c>
    </row>
    <row r="37" spans="1:5" ht="16.5" customHeight="1">
      <c r="A37" s="108"/>
      <c r="B37" s="108" t="s">
        <v>51</v>
      </c>
      <c r="C37" s="107" t="s">
        <v>49</v>
      </c>
      <c r="D37" s="108"/>
    </row>
    <row r="38" spans="1:5" ht="16.5" customHeight="1">
      <c r="A38" s="108"/>
      <c r="B38" s="108"/>
      <c r="C38" s="6" t="s">
        <v>50</v>
      </c>
      <c r="D38" s="5"/>
    </row>
    <row r="39" spans="1:5" ht="16.5" customHeight="1">
      <c r="A39" s="108"/>
      <c r="B39" s="108"/>
      <c r="C39" s="107" t="s">
        <v>341</v>
      </c>
      <c r="D39" s="108"/>
    </row>
    <row r="40" spans="1:5" ht="16.5" customHeight="1">
      <c r="A40" s="108"/>
      <c r="B40" s="108" t="s">
        <v>52</v>
      </c>
      <c r="C40" s="107" t="s">
        <v>49</v>
      </c>
      <c r="D40" s="108"/>
    </row>
    <row r="41" spans="1:5" ht="16.5" customHeight="1">
      <c r="A41" s="108"/>
      <c r="B41" s="108"/>
      <c r="C41" s="6" t="s">
        <v>50</v>
      </c>
      <c r="D41" s="5"/>
    </row>
    <row r="42" spans="1:5" ht="16.5" customHeight="1">
      <c r="A42" s="108"/>
      <c r="B42" s="108"/>
      <c r="C42" s="107" t="s">
        <v>53</v>
      </c>
      <c r="D42" s="108"/>
    </row>
    <row r="43" spans="1:5" ht="16.5" customHeight="1">
      <c r="C43" s="6"/>
    </row>
    <row r="44" spans="1:5" ht="16.5" customHeight="1">
      <c r="C44" s="6"/>
    </row>
    <row r="45" spans="1:5" ht="16.5" customHeight="1">
      <c r="C45" s="6"/>
    </row>
    <row r="46" spans="1:5" ht="16.5" customHeight="1">
      <c r="C46" s="6"/>
    </row>
    <row r="47" spans="1:5" ht="16.5" customHeight="1">
      <c r="C47" s="6"/>
    </row>
    <row r="48" spans="1:5" ht="16.5" customHeight="1">
      <c r="C48" s="6"/>
    </row>
    <row r="49" spans="3:3" ht="16.5" customHeight="1">
      <c r="C49" s="6"/>
    </row>
    <row r="50" spans="3:3" ht="16.5" customHeight="1">
      <c r="C50" s="6"/>
    </row>
    <row r="51" spans="3:3" ht="16.5" customHeight="1">
      <c r="C51" s="6"/>
    </row>
    <row r="52" spans="3:3" ht="16.5" customHeight="1">
      <c r="C52" s="6"/>
    </row>
    <row r="53" spans="3:3" ht="16.5" customHeight="1">
      <c r="C53" s="6"/>
    </row>
    <row r="54" spans="3:3" ht="16.5" customHeight="1">
      <c r="C54" s="6"/>
    </row>
    <row r="55" spans="3:3" ht="16.5" customHeight="1">
      <c r="C55" s="6"/>
    </row>
    <row r="56" spans="3:3" ht="16.5" customHeight="1">
      <c r="C56" s="6"/>
    </row>
    <row r="57" spans="3:3" ht="16.5" customHeight="1">
      <c r="C57" s="6"/>
    </row>
    <row r="58" spans="3:3" ht="16.5" customHeight="1">
      <c r="C58" s="6"/>
    </row>
    <row r="59" spans="3:3" ht="16.5" customHeight="1">
      <c r="C59" s="6"/>
    </row>
    <row r="60" spans="3:3" ht="16.5" customHeight="1">
      <c r="C60" s="6"/>
    </row>
    <row r="61" spans="3:3" ht="16.5" customHeight="1">
      <c r="C61" s="6"/>
    </row>
    <row r="62" spans="3:3" ht="16.5" customHeight="1">
      <c r="C62" s="6"/>
    </row>
    <row r="63" spans="3:3" ht="16.5" customHeight="1">
      <c r="C63" s="6"/>
    </row>
    <row r="64" spans="3:3" ht="16.5" customHeight="1">
      <c r="C64" s="6"/>
    </row>
    <row r="65" spans="3:3" ht="16.5" customHeight="1">
      <c r="C65" s="6"/>
    </row>
    <row r="66" spans="3:3" ht="16.5" customHeight="1">
      <c r="C66" s="6"/>
    </row>
    <row r="67" spans="3:3" ht="16.5" customHeight="1">
      <c r="C67" s="6"/>
    </row>
    <row r="68" spans="3:3" ht="16.5" customHeight="1">
      <c r="C68" s="6"/>
    </row>
    <row r="69" spans="3:3" ht="16.5" customHeight="1">
      <c r="C69" s="6"/>
    </row>
    <row r="70" spans="3:3" ht="16.5" customHeight="1">
      <c r="C70" s="6"/>
    </row>
    <row r="71" spans="3:3" ht="16.5" customHeight="1">
      <c r="C71" s="6"/>
    </row>
    <row r="72" spans="3:3" ht="16.5" customHeight="1">
      <c r="C72" s="6"/>
    </row>
    <row r="73" spans="3:3" ht="16.5" customHeight="1">
      <c r="C73" s="6"/>
    </row>
    <row r="74" spans="3:3" ht="16.5" customHeight="1">
      <c r="C74" s="6"/>
    </row>
    <row r="75" spans="3:3" ht="16.5" customHeight="1">
      <c r="C75" s="6"/>
    </row>
    <row r="76" spans="3:3" ht="16.5" customHeight="1">
      <c r="C76" s="6"/>
    </row>
    <row r="77" spans="3:3" ht="16.5" customHeight="1">
      <c r="C77" s="6"/>
    </row>
    <row r="78" spans="3:3" ht="16.5" customHeight="1">
      <c r="C78" s="6"/>
    </row>
    <row r="79" spans="3:3" ht="16.5" customHeight="1">
      <c r="C79" s="6"/>
    </row>
    <row r="80" spans="3:3" ht="16.5" customHeight="1">
      <c r="C80" s="6"/>
    </row>
    <row r="81" spans="3:3" ht="16.5" customHeight="1">
      <c r="C81" s="6"/>
    </row>
    <row r="82" spans="3:3" ht="16.5" customHeight="1">
      <c r="C82" s="6"/>
    </row>
    <row r="83" spans="3:3" ht="16.5" customHeight="1">
      <c r="C83" s="6"/>
    </row>
    <row r="84" spans="3:3" ht="16.5" customHeight="1">
      <c r="C84" s="6"/>
    </row>
    <row r="85" spans="3:3" ht="16.5" customHeight="1">
      <c r="C85" s="6"/>
    </row>
    <row r="86" spans="3:3" ht="16.5" customHeight="1">
      <c r="C86" s="6"/>
    </row>
    <row r="87" spans="3:3" ht="16.5" customHeight="1">
      <c r="C87" s="6"/>
    </row>
    <row r="88" spans="3:3" ht="16.5" customHeight="1">
      <c r="C88" s="6"/>
    </row>
    <row r="89" spans="3:3" ht="16.5" customHeight="1">
      <c r="C89" s="6"/>
    </row>
    <row r="90" spans="3:3" ht="16.5" customHeight="1">
      <c r="C90" s="6"/>
    </row>
    <row r="91" spans="3:3" ht="16.5" customHeight="1">
      <c r="C91" s="6"/>
    </row>
    <row r="92" spans="3:3" ht="16.5" customHeight="1">
      <c r="C92" s="6"/>
    </row>
    <row r="93" spans="3:3" ht="16.5" customHeight="1">
      <c r="C93" s="6"/>
    </row>
    <row r="94" spans="3:3" ht="16.5" customHeight="1">
      <c r="C94" s="6"/>
    </row>
    <row r="95" spans="3:3" ht="16.5" customHeight="1">
      <c r="C95" s="6"/>
    </row>
    <row r="96" spans="3:3" ht="16.5" customHeight="1">
      <c r="C96" s="6"/>
    </row>
    <row r="97" spans="3:3" ht="16.5" customHeight="1">
      <c r="C97" s="6"/>
    </row>
    <row r="98" spans="3:3" ht="16.5" customHeight="1">
      <c r="C98" s="6"/>
    </row>
    <row r="99" spans="3:3" ht="16.5" customHeight="1">
      <c r="C99" s="6"/>
    </row>
    <row r="100" spans="3:3" ht="16.5" customHeight="1">
      <c r="C100" s="6"/>
    </row>
    <row r="101" spans="3:3" ht="16.5" customHeight="1">
      <c r="C101" s="6"/>
    </row>
    <row r="102" spans="3:3" ht="16.5" customHeight="1">
      <c r="C102" s="6"/>
    </row>
    <row r="103" spans="3:3" ht="16.5" customHeight="1">
      <c r="C103" s="6"/>
    </row>
    <row r="104" spans="3:3" ht="16.5" customHeight="1">
      <c r="C104" s="6"/>
    </row>
    <row r="105" spans="3:3" ht="16.5" customHeight="1">
      <c r="C105" s="6"/>
    </row>
    <row r="106" spans="3:3" ht="16.5" customHeight="1">
      <c r="C106" s="6"/>
    </row>
    <row r="107" spans="3:3" ht="16.5" customHeight="1">
      <c r="C107" s="6"/>
    </row>
    <row r="108" spans="3:3" ht="16.5" customHeight="1">
      <c r="C108" s="6"/>
    </row>
    <row r="109" spans="3:3" ht="16.5" customHeight="1">
      <c r="C109" s="6"/>
    </row>
    <row r="110" spans="3:3" ht="16.5" customHeight="1">
      <c r="C110" s="6"/>
    </row>
    <row r="111" spans="3:3" ht="16.5" customHeight="1">
      <c r="C111" s="6"/>
    </row>
    <row r="112" spans="3:3" ht="16.5" customHeight="1">
      <c r="C112" s="6"/>
    </row>
    <row r="113" spans="3:3" ht="16.5" customHeight="1">
      <c r="C113" s="6"/>
    </row>
    <row r="114" spans="3:3" ht="16.5" customHeight="1">
      <c r="C114" s="6"/>
    </row>
    <row r="115" spans="3:3" ht="16.5" customHeight="1">
      <c r="C115" s="6"/>
    </row>
    <row r="116" spans="3:3" ht="16.5" customHeight="1">
      <c r="C116" s="6"/>
    </row>
    <row r="117" spans="3:3" ht="16.5" customHeight="1">
      <c r="C117" s="6"/>
    </row>
    <row r="118" spans="3:3" ht="16.5" customHeight="1">
      <c r="C118" s="6"/>
    </row>
    <row r="119" spans="3:3" ht="16.5" customHeight="1">
      <c r="C119" s="6"/>
    </row>
    <row r="120" spans="3:3" ht="16.5" customHeight="1">
      <c r="C120" s="6"/>
    </row>
    <row r="121" spans="3:3" ht="16.5" customHeight="1">
      <c r="C121" s="6"/>
    </row>
    <row r="122" spans="3:3" ht="16.5" customHeight="1">
      <c r="C122" s="6"/>
    </row>
    <row r="123" spans="3:3" ht="16.5" customHeight="1">
      <c r="C123" s="6"/>
    </row>
    <row r="124" spans="3:3" ht="16.5" customHeight="1">
      <c r="C124" s="6"/>
    </row>
    <row r="125" spans="3:3" ht="16.5" customHeight="1">
      <c r="C125" s="6"/>
    </row>
    <row r="126" spans="3:3" ht="16.5" customHeight="1">
      <c r="C126" s="6"/>
    </row>
    <row r="127" spans="3:3" ht="16.5" customHeight="1">
      <c r="C127" s="6"/>
    </row>
    <row r="128" spans="3:3" ht="16.5" customHeight="1">
      <c r="C128" s="6"/>
    </row>
    <row r="129" spans="3:3" ht="16.5" customHeight="1">
      <c r="C129" s="6"/>
    </row>
    <row r="130" spans="3:3" ht="16.5" customHeight="1">
      <c r="C130" s="6"/>
    </row>
    <row r="131" spans="3:3" ht="16.5" customHeight="1">
      <c r="C131" s="6"/>
    </row>
    <row r="132" spans="3:3" ht="16.5" customHeight="1">
      <c r="C132" s="6"/>
    </row>
    <row r="133" spans="3:3" ht="16.5" customHeight="1">
      <c r="C133" s="6"/>
    </row>
    <row r="134" spans="3:3" ht="16.5" customHeight="1">
      <c r="C134" s="6"/>
    </row>
    <row r="135" spans="3:3" ht="16.5" customHeight="1">
      <c r="C135" s="6"/>
    </row>
    <row r="136" spans="3:3" ht="16.5" customHeight="1">
      <c r="C136" s="6"/>
    </row>
    <row r="137" spans="3:3" ht="16.5" customHeight="1">
      <c r="C137" s="6"/>
    </row>
    <row r="138" spans="3:3" ht="16.5" customHeight="1">
      <c r="C138" s="6"/>
    </row>
    <row r="139" spans="3:3" ht="16.5" customHeight="1">
      <c r="C139" s="6"/>
    </row>
    <row r="140" spans="3:3" ht="16.5" customHeight="1">
      <c r="C140" s="6"/>
    </row>
    <row r="141" spans="3:3" ht="16.5" customHeight="1">
      <c r="C141" s="6"/>
    </row>
    <row r="142" spans="3:3" ht="16.5" customHeight="1">
      <c r="C142" s="6"/>
    </row>
    <row r="143" spans="3:3" ht="16.5" customHeight="1">
      <c r="C143" s="6"/>
    </row>
    <row r="144" spans="3:3" ht="16.5" customHeight="1">
      <c r="C144" s="6"/>
    </row>
    <row r="145" spans="3:3" ht="16.5" customHeight="1">
      <c r="C145" s="6"/>
    </row>
    <row r="146" spans="3:3" ht="16.5" customHeight="1">
      <c r="C146" s="6"/>
    </row>
    <row r="147" spans="3:3" ht="16.5" customHeight="1">
      <c r="C147" s="6"/>
    </row>
    <row r="148" spans="3:3" ht="16.5" customHeight="1">
      <c r="C148" s="6"/>
    </row>
    <row r="149" spans="3:3" ht="16.5" customHeight="1">
      <c r="C149" s="6"/>
    </row>
    <row r="150" spans="3:3" ht="16.5" customHeight="1">
      <c r="C150" s="6"/>
    </row>
    <row r="151" spans="3:3" ht="16.5" customHeight="1">
      <c r="C151" s="6"/>
    </row>
    <row r="152" spans="3:3" ht="16.5" customHeight="1">
      <c r="C152" s="6"/>
    </row>
    <row r="153" spans="3:3" ht="16.5" customHeight="1">
      <c r="C153" s="6"/>
    </row>
    <row r="154" spans="3:3" ht="16.5" customHeight="1">
      <c r="C154" s="6"/>
    </row>
    <row r="155" spans="3:3" ht="16.5" customHeight="1">
      <c r="C155" s="6"/>
    </row>
    <row r="156" spans="3:3" ht="16.5" customHeight="1">
      <c r="C156" s="6"/>
    </row>
    <row r="157" spans="3:3" ht="16.5" customHeight="1">
      <c r="C157" s="6"/>
    </row>
    <row r="158" spans="3:3" ht="16.5" customHeight="1">
      <c r="C158" s="6"/>
    </row>
    <row r="159" spans="3:3" ht="16.5" customHeight="1">
      <c r="C159" s="6"/>
    </row>
    <row r="160" spans="3:3" ht="16.5" customHeight="1">
      <c r="C160" s="6"/>
    </row>
    <row r="161" spans="3:3" ht="16.5" customHeight="1">
      <c r="C161" s="6"/>
    </row>
    <row r="162" spans="3:3" ht="16.5" customHeight="1">
      <c r="C162" s="6"/>
    </row>
    <row r="163" spans="3:3" ht="16.5" customHeight="1">
      <c r="C163" s="6"/>
    </row>
    <row r="164" spans="3:3" ht="16.5" customHeight="1">
      <c r="C164" s="6"/>
    </row>
    <row r="165" spans="3:3" ht="16.5" customHeight="1">
      <c r="C165" s="6"/>
    </row>
    <row r="166" spans="3:3" ht="16.5" customHeight="1">
      <c r="C166" s="6"/>
    </row>
    <row r="167" spans="3:3" ht="16.5" customHeight="1">
      <c r="C167" s="6"/>
    </row>
    <row r="168" spans="3:3" ht="16.5" customHeight="1">
      <c r="C168" s="6"/>
    </row>
    <row r="169" spans="3:3" ht="16.5" customHeight="1">
      <c r="C169" s="6"/>
    </row>
    <row r="170" spans="3:3" ht="16.5" customHeight="1">
      <c r="C170" s="6"/>
    </row>
    <row r="171" spans="3:3" ht="16.5" customHeight="1">
      <c r="C171" s="6"/>
    </row>
    <row r="172" spans="3:3" ht="16.5" customHeight="1">
      <c r="C172" s="6"/>
    </row>
    <row r="173" spans="3:3" ht="16.5" customHeight="1">
      <c r="C173" s="6"/>
    </row>
    <row r="174" spans="3:3" ht="16.5" customHeight="1">
      <c r="C174" s="6"/>
    </row>
    <row r="175" spans="3:3" ht="16.5" customHeight="1">
      <c r="C175" s="6"/>
    </row>
    <row r="176" spans="3:3" ht="16.5" customHeight="1">
      <c r="C176" s="6"/>
    </row>
    <row r="177" spans="3:3" ht="16.5" customHeight="1">
      <c r="C177" s="6"/>
    </row>
    <row r="178" spans="3:3" ht="16.5" customHeight="1">
      <c r="C178" s="6"/>
    </row>
    <row r="179" spans="3:3" ht="16.5" customHeight="1">
      <c r="C179" s="6"/>
    </row>
    <row r="180" spans="3:3" ht="16.5" customHeight="1">
      <c r="C180" s="6"/>
    </row>
    <row r="181" spans="3:3" ht="16.5" customHeight="1">
      <c r="C181" s="6"/>
    </row>
    <row r="182" spans="3:3" ht="16.5" customHeight="1">
      <c r="C182" s="6"/>
    </row>
    <row r="183" spans="3:3" ht="16.5" customHeight="1">
      <c r="C183" s="6"/>
    </row>
    <row r="184" spans="3:3" ht="16.5" customHeight="1">
      <c r="C184" s="6"/>
    </row>
    <row r="185" spans="3:3" ht="16.5" customHeight="1">
      <c r="C185" s="6"/>
    </row>
    <row r="186" spans="3:3" ht="16.5" customHeight="1">
      <c r="C186" s="6"/>
    </row>
    <row r="187" spans="3:3" ht="16.5" customHeight="1">
      <c r="C187" s="6"/>
    </row>
    <row r="188" spans="3:3" ht="16.5" customHeight="1">
      <c r="C188" s="6"/>
    </row>
    <row r="189" spans="3:3" ht="16.5" customHeight="1">
      <c r="C189" s="6"/>
    </row>
    <row r="190" spans="3:3" ht="16.5" customHeight="1">
      <c r="C190" s="6"/>
    </row>
    <row r="191" spans="3:3" ht="16.5" customHeight="1">
      <c r="C191" s="6"/>
    </row>
    <row r="192" spans="3:3" ht="16.5" customHeight="1">
      <c r="C192" s="6"/>
    </row>
    <row r="193" spans="3:3" ht="16.5" customHeight="1">
      <c r="C193" s="6"/>
    </row>
    <row r="194" spans="3:3" ht="16.5" customHeight="1">
      <c r="C194" s="6"/>
    </row>
    <row r="195" spans="3:3" ht="16.5" customHeight="1">
      <c r="C195" s="6"/>
    </row>
    <row r="196" spans="3:3" ht="16.5" customHeight="1">
      <c r="C196" s="6"/>
    </row>
    <row r="197" spans="3:3" ht="16.5" customHeight="1">
      <c r="C197" s="6"/>
    </row>
    <row r="198" spans="3:3" ht="16.5" customHeight="1">
      <c r="C198" s="6"/>
    </row>
    <row r="199" spans="3:3" ht="16.5" customHeight="1">
      <c r="C199" s="6"/>
    </row>
    <row r="200" spans="3:3" ht="16.5" customHeight="1">
      <c r="C200" s="6"/>
    </row>
  </sheetData>
  <mergeCells count="39">
    <mergeCell ref="A24:A29"/>
    <mergeCell ref="B24:B26"/>
    <mergeCell ref="B27:B29"/>
    <mergeCell ref="A30:A42"/>
    <mergeCell ref="B30:B31"/>
    <mergeCell ref="B32:B33"/>
    <mergeCell ref="B34:B36"/>
    <mergeCell ref="B37:B39"/>
    <mergeCell ref="B40:B42"/>
    <mergeCell ref="A15:A23"/>
    <mergeCell ref="B15:B17"/>
    <mergeCell ref="B18:B19"/>
    <mergeCell ref="B20:B21"/>
    <mergeCell ref="B22:B23"/>
    <mergeCell ref="C39:D39"/>
    <mergeCell ref="C40:D40"/>
    <mergeCell ref="C42:D42"/>
    <mergeCell ref="B8:B9"/>
    <mergeCell ref="B12:B13"/>
    <mergeCell ref="C30:D30"/>
    <mergeCell ref="C32:D32"/>
    <mergeCell ref="C34:D34"/>
    <mergeCell ref="C36:D36"/>
    <mergeCell ref="C37:D37"/>
    <mergeCell ref="C22:D22"/>
    <mergeCell ref="C24:D24"/>
    <mergeCell ref="C26:D26"/>
    <mergeCell ref="C27:D27"/>
    <mergeCell ref="C29:D29"/>
    <mergeCell ref="C14:D14"/>
    <mergeCell ref="C15:D15"/>
    <mergeCell ref="C17:D17"/>
    <mergeCell ref="C18:D18"/>
    <mergeCell ref="C20:D20"/>
    <mergeCell ref="C5:D5"/>
    <mergeCell ref="C6:D6"/>
    <mergeCell ref="C8:D8"/>
    <mergeCell ref="C10:D10"/>
    <mergeCell ref="C11:D11"/>
  </mergeCells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workbookViewId="0"/>
  </sheetViews>
  <sheetFormatPr baseColWidth="10" defaultColWidth="12.5" defaultRowHeight="16.5" customHeight="1" x14ac:dyDescent="0"/>
  <cols>
    <col min="1" max="1" width="75" customWidth="1"/>
    <col min="3" max="3" width="32.1640625" customWidth="1"/>
  </cols>
  <sheetData>
    <row r="1" spans="1:3" ht="16.5" customHeight="1">
      <c r="A1" s="12" t="s">
        <v>54</v>
      </c>
      <c r="B1" s="13" t="s">
        <v>55</v>
      </c>
      <c r="C1" s="14"/>
    </row>
    <row r="2" spans="1:3" ht="16.5" customHeight="1">
      <c r="A2" s="15"/>
      <c r="B2" s="16">
        <v>41890</v>
      </c>
      <c r="C2" s="17"/>
    </row>
    <row r="3" spans="1:3" ht="16.5" customHeight="1">
      <c r="A3" s="15" t="s">
        <v>56</v>
      </c>
      <c r="B3" s="16">
        <v>39537</v>
      </c>
      <c r="C3" s="17" t="s">
        <v>57</v>
      </c>
    </row>
    <row r="4" spans="1:3" ht="16.5" customHeight="1">
      <c r="A4" s="15" t="s">
        <v>58</v>
      </c>
      <c r="B4" s="16">
        <v>37425</v>
      </c>
      <c r="C4" s="17" t="s">
        <v>59</v>
      </c>
    </row>
    <row r="5" spans="1:3" ht="16.5" customHeight="1">
      <c r="A5" s="15" t="s">
        <v>60</v>
      </c>
      <c r="B5" s="16">
        <v>29350</v>
      </c>
      <c r="C5" s="17" t="s">
        <v>61</v>
      </c>
    </row>
    <row r="6" spans="1:3" ht="16.5" customHeight="1">
      <c r="A6" s="18" t="str">
        <f>HYPERLINK("https://app1.mindai.com/index.html","https://app1.mindai.com/index.html")</f>
        <v>https://app1.mindai.com/index.html</v>
      </c>
      <c r="B6" s="16">
        <v>28843</v>
      </c>
      <c r="C6" s="17" t="s">
        <v>62</v>
      </c>
    </row>
    <row r="7" spans="1:3" ht="16.5" customHeight="1">
      <c r="A7" s="19" t="str">
        <f>HYPERLINK("https://app1.mindai.com/user.html","https://app1.mindai.com/user.html")</f>
        <v>https://app1.mindai.com/user.html</v>
      </c>
      <c r="B7" s="16">
        <v>28795</v>
      </c>
      <c r="C7" s="17" t="s">
        <v>63</v>
      </c>
    </row>
    <row r="8" spans="1:3" ht="16.5" customHeight="1">
      <c r="A8" s="15" t="s">
        <v>64</v>
      </c>
      <c r="B8" s="16">
        <v>27064</v>
      </c>
      <c r="C8" s="17" t="s">
        <v>65</v>
      </c>
    </row>
    <row r="9" spans="1:3" ht="16.5" customHeight="1">
      <c r="A9" s="15" t="s">
        <v>66</v>
      </c>
      <c r="B9" s="16">
        <v>19077</v>
      </c>
      <c r="C9" s="17" t="s">
        <v>67</v>
      </c>
    </row>
    <row r="10" spans="1:3" ht="16.5" customHeight="1">
      <c r="A10" s="15" t="s">
        <v>68</v>
      </c>
      <c r="B10" s="16">
        <v>17270</v>
      </c>
      <c r="C10" s="17" t="s">
        <v>69</v>
      </c>
    </row>
    <row r="11" spans="1:3" ht="16.5" customHeight="1">
      <c r="A11" s="15" t="s">
        <v>70</v>
      </c>
      <c r="B11" s="16">
        <v>14546</v>
      </c>
      <c r="C11" s="17" t="s">
        <v>71</v>
      </c>
    </row>
    <row r="12" spans="1:3" ht="16.5" customHeight="1">
      <c r="A12" s="15" t="s">
        <v>72</v>
      </c>
      <c r="B12" s="16">
        <v>12406</v>
      </c>
      <c r="C12" s="17"/>
    </row>
    <row r="13" spans="1:3" ht="16.5" customHeight="1">
      <c r="A13" s="15" t="s">
        <v>73</v>
      </c>
      <c r="B13" s="16">
        <v>8627</v>
      </c>
      <c r="C13" s="17" t="s">
        <v>74</v>
      </c>
    </row>
    <row r="14" spans="1:3" ht="16.5" customHeight="1">
      <c r="A14" s="20" t="str">
        <f>HYPERLINK("https://app1.mindai.com/vip/views/past_result.html","https://app1.mindai.com/vip/views/past_result.html")</f>
        <v>https://app1.mindai.com/vip/views/past_result.html</v>
      </c>
      <c r="B14" s="16">
        <v>7980</v>
      </c>
      <c r="C14" s="17" t="s">
        <v>75</v>
      </c>
    </row>
    <row r="15" spans="1:3" ht="16.5" customHeight="1">
      <c r="A15" s="21" t="str">
        <f>HYPERLINK("https://app1.mindai.com/vip/views/shop_index.html","https://app1.mindai.com/vip/views/shop_index.html")</f>
        <v>https://app1.mindai.com/vip/views/shop_index.html</v>
      </c>
      <c r="B15" s="16">
        <v>6523</v>
      </c>
      <c r="C15" s="17" t="s">
        <v>76</v>
      </c>
    </row>
    <row r="16" spans="1:3" ht="16.5" customHeight="1">
      <c r="A16" s="15" t="s">
        <v>77</v>
      </c>
      <c r="B16" s="16">
        <v>6495</v>
      </c>
      <c r="C16" s="17" t="s">
        <v>69</v>
      </c>
    </row>
    <row r="17" spans="1:3" ht="16.5" customHeight="1">
      <c r="A17" s="15" t="s">
        <v>78</v>
      </c>
      <c r="B17" s="16">
        <v>6450</v>
      </c>
      <c r="C17" s="17" t="s">
        <v>79</v>
      </c>
    </row>
    <row r="18" spans="1:3" ht="16.5" customHeight="1">
      <c r="A18" s="15" t="s">
        <v>80</v>
      </c>
      <c r="B18" s="16">
        <v>5494</v>
      </c>
      <c r="C18" s="17" t="s">
        <v>81</v>
      </c>
    </row>
    <row r="19" spans="1:3" ht="16.5" customHeight="1">
      <c r="A19" s="15" t="s">
        <v>82</v>
      </c>
      <c r="B19" s="16">
        <v>5253</v>
      </c>
      <c r="C19" s="17" t="s">
        <v>71</v>
      </c>
    </row>
    <row r="20" spans="1:3" ht="16.5" customHeight="1">
      <c r="A20" s="15" t="s">
        <v>83</v>
      </c>
      <c r="B20" s="16">
        <v>5173</v>
      </c>
      <c r="C20" s="17" t="s">
        <v>84</v>
      </c>
    </row>
    <row r="21" spans="1:3" ht="16.5" customHeight="1">
      <c r="A21" s="15" t="s">
        <v>85</v>
      </c>
      <c r="B21" s="16">
        <v>4584</v>
      </c>
      <c r="C21" s="17" t="s">
        <v>75</v>
      </c>
    </row>
    <row r="22" spans="1:3" ht="16.5" customHeight="1">
      <c r="A22" s="22" t="str">
        <f>HYPERLINK("https://app1.mindai.com/redpacket-list.html","https://app1.mindai.com/redpacket-list.html")</f>
        <v>https://app1.mindai.com/redpacket-list.html</v>
      </c>
      <c r="B22" s="16">
        <v>4175</v>
      </c>
      <c r="C22" s="17" t="s">
        <v>86</v>
      </c>
    </row>
    <row r="23" spans="1:3" ht="16.5" customHeight="1">
      <c r="A23" s="15" t="s">
        <v>87</v>
      </c>
      <c r="B23" s="16">
        <v>4083</v>
      </c>
      <c r="C23" s="17" t="s">
        <v>88</v>
      </c>
    </row>
    <row r="24" spans="1:3" ht="16.5" customHeight="1">
      <c r="A24" s="23" t="str">
        <f>HYPERLINK("https://app1.mindai.com/month-increase-list.html","https://app1.mindai.com/month-increase-list.html")</f>
        <v>https://app1.mindai.com/month-increase-list.html</v>
      </c>
      <c r="B24" s="16">
        <v>3901</v>
      </c>
      <c r="C24" s="17" t="s">
        <v>89</v>
      </c>
    </row>
    <row r="25" spans="1:3" ht="16.5" customHeight="1">
      <c r="A25" s="24" t="str">
        <f>HYPERLINK("https://app1.mindai.com/intelligent-list.html","https://app1.mindai.com/intelligent-list.html")</f>
        <v>https://app1.mindai.com/intelligent-list.html</v>
      </c>
      <c r="B25" s="16">
        <v>3614</v>
      </c>
      <c r="C25" s="17" t="s">
        <v>90</v>
      </c>
    </row>
    <row r="26" spans="1:3" ht="16.5" customHeight="1">
      <c r="A26" s="25" t="str">
        <f>HYPERLINK("https://app1.mindai.com/user-payment.html","https://app1.mindai.com/user-payment.html")</f>
        <v>https://app1.mindai.com/user-payment.html</v>
      </c>
      <c r="B26" s="16">
        <v>3390</v>
      </c>
      <c r="C26" s="17" t="s">
        <v>91</v>
      </c>
    </row>
    <row r="27" spans="1:3" ht="16.5" customHeight="1">
      <c r="A27" s="15" t="s">
        <v>92</v>
      </c>
      <c r="B27" s="16">
        <v>2996</v>
      </c>
      <c r="C27" s="17" t="s">
        <v>93</v>
      </c>
    </row>
    <row r="28" spans="1:3" ht="16.5" customHeight="1">
      <c r="A28" s="26" t="str">
        <f>HYPERLINK("https://app1.mindai.com/user-account.html","https://app1.mindai.com/user-account.html")</f>
        <v>https://app1.mindai.com/user-account.html</v>
      </c>
      <c r="B28" s="16">
        <v>2735</v>
      </c>
      <c r="C28" s="17" t="s">
        <v>94</v>
      </c>
    </row>
    <row r="29" spans="1:3" ht="16.5" customHeight="1">
      <c r="A29" s="15" t="s">
        <v>14</v>
      </c>
      <c r="B29" s="16">
        <v>2354</v>
      </c>
      <c r="C29" s="17" t="s">
        <v>95</v>
      </c>
    </row>
    <row r="30" spans="1:3" ht="16.5" customHeight="1">
      <c r="A30" s="15" t="s">
        <v>96</v>
      </c>
      <c r="B30" s="16">
        <v>2161</v>
      </c>
      <c r="C30" s="17" t="s">
        <v>97</v>
      </c>
    </row>
    <row r="31" spans="1:3" ht="16.5" customHeight="1">
      <c r="A31" s="27" t="str">
        <f>HYPERLINK("https://app1.mindai.com/transfer.html","https://app1.mindai.com/transfer.html")</f>
        <v>https://app1.mindai.com/transfer.html</v>
      </c>
      <c r="B31" s="16">
        <v>2048</v>
      </c>
      <c r="C31" s="17" t="s">
        <v>98</v>
      </c>
    </row>
    <row r="32" spans="1:3" ht="16.5" customHeight="1">
      <c r="A32" s="15" t="s">
        <v>99</v>
      </c>
      <c r="B32" s="16">
        <v>2028</v>
      </c>
      <c r="C32" s="17" t="s">
        <v>100</v>
      </c>
    </row>
    <row r="33" spans="1:3" ht="16.5" customHeight="1">
      <c r="A33" s="15" t="s">
        <v>7</v>
      </c>
      <c r="B33" s="16">
        <v>1904</v>
      </c>
      <c r="C33" s="17" t="s">
        <v>101</v>
      </c>
    </row>
    <row r="34" spans="1:3" ht="16.5" customHeight="1">
      <c r="A34" s="15" t="s">
        <v>102</v>
      </c>
      <c r="B34" s="16">
        <v>1900</v>
      </c>
      <c r="C34" s="17" t="s">
        <v>103</v>
      </c>
    </row>
    <row r="35" spans="1:3" ht="16.5" customHeight="1">
      <c r="A35" s="28" t="str">
        <f>HYPERLINK("https://app1.mindai.com/vip/views/vip_center.html","https://app1.mindai.com/vip/views/vip_center.html")</f>
        <v>https://app1.mindai.com/vip/views/vip_center.html</v>
      </c>
      <c r="B35" s="16">
        <v>1805</v>
      </c>
      <c r="C35" s="17" t="s">
        <v>11</v>
      </c>
    </row>
    <row r="36" spans="1:3" ht="16.5" customHeight="1">
      <c r="A36" s="15" t="s">
        <v>104</v>
      </c>
      <c r="B36" s="16">
        <v>1773</v>
      </c>
      <c r="C36" s="17" t="s">
        <v>89</v>
      </c>
    </row>
    <row r="37" spans="1:3" ht="16.5" customHeight="1">
      <c r="A37" s="15" t="s">
        <v>105</v>
      </c>
      <c r="B37" s="16">
        <v>1762</v>
      </c>
      <c r="C37" s="17" t="s">
        <v>90</v>
      </c>
    </row>
    <row r="38" spans="1:3" ht="16.5" customHeight="1">
      <c r="A38" s="15" t="s">
        <v>106</v>
      </c>
      <c r="B38" s="16">
        <v>1673</v>
      </c>
      <c r="C38" s="17" t="s">
        <v>107</v>
      </c>
    </row>
    <row r="39" spans="1:3" ht="16.5" customHeight="1">
      <c r="A39" s="15" t="s">
        <v>108</v>
      </c>
      <c r="B39" s="16">
        <v>1609</v>
      </c>
      <c r="C39" s="17" t="s">
        <v>109</v>
      </c>
    </row>
    <row r="40" spans="1:3" ht="16.5" customHeight="1">
      <c r="A40" s="15" t="s">
        <v>110</v>
      </c>
      <c r="B40" s="16">
        <v>1604</v>
      </c>
      <c r="C40" s="17" t="s">
        <v>111</v>
      </c>
    </row>
    <row r="41" spans="1:3" ht="16.5" customHeight="1">
      <c r="A41" s="29" t="str">
        <f>HYPERLINK("https://app1.mindai.com/user-withdraw.html","https://app1.mindai.com/user-withdraw.html")</f>
        <v>https://app1.mindai.com/user-withdraw.html</v>
      </c>
      <c r="B41" s="16">
        <v>1510</v>
      </c>
      <c r="C41" s="17" t="s">
        <v>21</v>
      </c>
    </row>
    <row r="42" spans="1:3" ht="16.5" customHeight="1">
      <c r="A42" s="15" t="s">
        <v>112</v>
      </c>
      <c r="B42" s="16">
        <v>1302</v>
      </c>
      <c r="C42" s="17" t="s">
        <v>93</v>
      </c>
    </row>
    <row r="43" spans="1:3" ht="16.5" customHeight="1">
      <c r="A43" s="30" t="str">
        <f>HYPERLINK("https://app1.mindai.com/app.html#/more","https://app1.mindai.com/app.html#/more")</f>
        <v>https://app1.mindai.com/app.html#/more</v>
      </c>
      <c r="B43" s="16">
        <v>1301</v>
      </c>
      <c r="C43" s="17" t="s">
        <v>113</v>
      </c>
    </row>
    <row r="44" spans="1:3" ht="16.5" customHeight="1">
      <c r="A44" s="31" t="str">
        <f>HYPERLINK("https://app1.mindai.com//app.html#/more","https://app1.mindai.com//app.html#/more")</f>
        <v>https://app1.mindai.com//app.html#/more</v>
      </c>
      <c r="B44" s="16">
        <v>1203</v>
      </c>
      <c r="C44" s="17" t="s">
        <v>113</v>
      </c>
    </row>
    <row r="45" spans="1:3" ht="16.5" customHeight="1">
      <c r="A45" s="15" t="s">
        <v>114</v>
      </c>
      <c r="B45" s="16">
        <v>1192</v>
      </c>
      <c r="C45" s="17" t="s">
        <v>94</v>
      </c>
    </row>
    <row r="46" spans="1:3" ht="16.5" customHeight="1">
      <c r="A46" s="32" t="str">
        <f>HYPERLINK("https://app1.mindai.com/easy-list.html","https://app1.mindai.com/easy-list.html")</f>
        <v>https://app1.mindai.com/easy-list.html</v>
      </c>
      <c r="B46" s="16">
        <v>1124</v>
      </c>
      <c r="C46" s="17" t="s">
        <v>115</v>
      </c>
    </row>
    <row r="47" spans="1:3" ht="16.5" customHeight="1">
      <c r="A47" s="15" t="s">
        <v>116</v>
      </c>
      <c r="B47" s="16">
        <v>1043</v>
      </c>
      <c r="C47" s="17" t="s">
        <v>89</v>
      </c>
    </row>
    <row r="48" spans="1:3" ht="16.5" customHeight="1">
      <c r="A48" s="33" t="str">
        <f>HYPERLINK("https://app1.mindai.com/app.html#/iiproject/2859","https://app1.mindai.com/app.html#/iiproject/2859")</f>
        <v>https://app1.mindai.com/app.html#/iiproject/2859</v>
      </c>
      <c r="B48" s="16">
        <v>988</v>
      </c>
      <c r="C48" s="17" t="s">
        <v>27</v>
      </c>
    </row>
    <row r="49" spans="1:3" ht="16.5" customHeight="1">
      <c r="A49" s="15" t="s">
        <v>8</v>
      </c>
      <c r="B49" s="16">
        <v>951</v>
      </c>
      <c r="C49" s="17" t="s">
        <v>6</v>
      </c>
    </row>
    <row r="50" spans="1:3" ht="16.5" customHeight="1">
      <c r="A50" s="34" t="str">
        <f>HYPERLINK("https://app1.mindai.com/error-tip.html","https://app1.mindai.com/error-tip.html")</f>
        <v>https://app1.mindai.com/error-tip.html</v>
      </c>
      <c r="B50" s="16">
        <v>943</v>
      </c>
      <c r="C50" s="17" t="s">
        <v>117</v>
      </c>
    </row>
    <row r="51" spans="1:3" ht="16.5" customHeight="1">
      <c r="A51" s="15" t="s">
        <v>118</v>
      </c>
      <c r="B51" s="16">
        <v>933</v>
      </c>
      <c r="C51" s="17"/>
    </row>
    <row r="52" spans="1:3" ht="16.5" customHeight="1">
      <c r="A52" s="15" t="s">
        <v>119</v>
      </c>
      <c r="B52" s="16">
        <v>928</v>
      </c>
      <c r="C52" s="17" t="s">
        <v>120</v>
      </c>
    </row>
    <row r="53" spans="1:3" ht="16.5" customHeight="1">
      <c r="A53" s="35" t="str">
        <f>HYPERLINK("https://app1.mindai.com/app.html#/iiproject/2810","https://app1.mindai.com/app.html#/iiproject/2810")</f>
        <v>https://app1.mindai.com/app.html#/iiproject/2810</v>
      </c>
      <c r="B53" s="16">
        <v>925</v>
      </c>
      <c r="C53" s="17" t="s">
        <v>121</v>
      </c>
    </row>
    <row r="54" spans="1:3" ht="16.5" customHeight="1">
      <c r="A54" s="15" t="s">
        <v>122</v>
      </c>
      <c r="B54" s="16">
        <v>834</v>
      </c>
      <c r="C54" s="17" t="s">
        <v>123</v>
      </c>
    </row>
    <row r="55" spans="1:3" ht="16.5" customHeight="1">
      <c r="A55" s="15" t="s">
        <v>124</v>
      </c>
      <c r="B55" s="16">
        <v>823</v>
      </c>
      <c r="C55" s="17" t="s">
        <v>125</v>
      </c>
    </row>
    <row r="56" spans="1:3" ht="16.5" customHeight="1">
      <c r="A56" s="36" t="str">
        <f>HYPERLINK("https://app1.mindai.com/app.html#/tasks","https://app1.mindai.com/app.html#/tasks")</f>
        <v>https://app1.mindai.com/app.html#/tasks</v>
      </c>
      <c r="B56" s="16">
        <v>806</v>
      </c>
      <c r="C56" s="17" t="s">
        <v>126</v>
      </c>
    </row>
    <row r="57" spans="1:3" ht="16.5" customHeight="1">
      <c r="A57" s="15" t="s">
        <v>127</v>
      </c>
      <c r="B57" s="16">
        <v>764</v>
      </c>
      <c r="C57" s="17"/>
    </row>
    <row r="58" spans="1:3" ht="16.5" customHeight="1">
      <c r="A58" s="15" t="s">
        <v>128</v>
      </c>
      <c r="B58" s="16">
        <v>733</v>
      </c>
      <c r="C58" s="17" t="s">
        <v>129</v>
      </c>
    </row>
    <row r="59" spans="1:3" ht="16.5" customHeight="1">
      <c r="A59" s="15" t="s">
        <v>130</v>
      </c>
      <c r="B59" s="16">
        <v>730</v>
      </c>
      <c r="C59" s="17"/>
    </row>
    <row r="60" spans="1:3" ht="16.5" customHeight="1">
      <c r="A60" s="15" t="s">
        <v>131</v>
      </c>
      <c r="B60" s="16">
        <v>719</v>
      </c>
      <c r="C60" s="17"/>
    </row>
    <row r="61" spans="1:3" ht="16.5" customHeight="1">
      <c r="A61" s="15" t="s">
        <v>132</v>
      </c>
      <c r="B61" s="16">
        <v>715</v>
      </c>
      <c r="C61" s="17" t="s">
        <v>133</v>
      </c>
    </row>
    <row r="62" spans="1:3" ht="16.5" customHeight="1">
      <c r="A62" s="37" t="str">
        <f>HYPERLINK("https://app1.mindai.com/user-transaction.html","https://app1.mindai.com/user-transaction.html")</f>
        <v>https://app1.mindai.com/user-transaction.html</v>
      </c>
      <c r="B62" s="16">
        <v>702</v>
      </c>
      <c r="C62" s="17" t="s">
        <v>134</v>
      </c>
    </row>
    <row r="63" spans="1:3" ht="16.5" customHeight="1">
      <c r="A63" s="15" t="s">
        <v>135</v>
      </c>
      <c r="B63" s="16">
        <v>669</v>
      </c>
      <c r="C63" s="17"/>
    </row>
    <row r="64" spans="1:3" ht="16.5" customHeight="1">
      <c r="A64" s="15" t="s">
        <v>136</v>
      </c>
      <c r="B64" s="16">
        <v>661</v>
      </c>
      <c r="C64" s="17"/>
    </row>
    <row r="65" spans="1:3" ht="16.5" customHeight="1">
      <c r="A65" s="15" t="s">
        <v>137</v>
      </c>
      <c r="B65" s="16">
        <v>658</v>
      </c>
      <c r="C65" s="17" t="s">
        <v>138</v>
      </c>
    </row>
    <row r="66" spans="1:3" ht="16.5" customHeight="1">
      <c r="A66" s="38" t="str">
        <f>HYPERLINK("https://app1.mindai.com/app.html#/iiproject/2859/join","https://app1.mindai.com/app.html#/iiproject/2859/join")</f>
        <v>https://app1.mindai.com/app.html#/iiproject/2859/join</v>
      </c>
      <c r="B66" s="16">
        <v>582</v>
      </c>
      <c r="C66" s="17" t="s">
        <v>139</v>
      </c>
    </row>
    <row r="67" spans="1:3" ht="16.5" customHeight="1">
      <c r="A67" s="39" t="str">
        <f>HYPERLINK("https://app1.mindai.com/invest.html?projectId=50517","https://app1.mindai.com/invest.html?projectId=50517")</f>
        <v>https://app1.mindai.com/invest.html?projectId=50517</v>
      </c>
      <c r="B67" s="16">
        <v>574</v>
      </c>
      <c r="C67" s="17" t="s">
        <v>140</v>
      </c>
    </row>
    <row r="68" spans="1:3" ht="16.5" customHeight="1">
      <c r="A68" s="40" t="str">
        <f>HYPERLINK("https://app1.mindai.com/app.html#/iiproject/2850","https://app1.mindai.com/app.html#/iiproject/2850")</f>
        <v>https://app1.mindai.com/app.html#/iiproject/2850</v>
      </c>
      <c r="B68" s="16">
        <v>540</v>
      </c>
      <c r="C68" s="17" t="s">
        <v>141</v>
      </c>
    </row>
    <row r="69" spans="1:3" ht="16.5" customHeight="1">
      <c r="A69" s="41" t="str">
        <f>HYPERLINK("https://app1.mindai.com/app.html#/iiproject/2810/join","https://app1.mindai.com/app.html#/iiproject/2810/join")</f>
        <v>https://app1.mindai.com/app.html#/iiproject/2810/join</v>
      </c>
      <c r="B69" s="16">
        <v>533</v>
      </c>
      <c r="C69" s="17" t="s">
        <v>142</v>
      </c>
    </row>
    <row r="70" spans="1:3" ht="16.5" customHeight="1">
      <c r="A70" s="42" t="str">
        <f>HYPERLINK("https://app1.mindai.com/vip/views/goodsList.html","https://app1.mindai.com/vip/views/goodsList.html")</f>
        <v>https://app1.mindai.com/vip/views/goodsList.html</v>
      </c>
      <c r="B70" s="16">
        <v>517</v>
      </c>
      <c r="C70" s="17" t="s">
        <v>143</v>
      </c>
    </row>
    <row r="71" spans="1:3" ht="16.5" customHeight="1">
      <c r="A71" s="15" t="s">
        <v>144</v>
      </c>
      <c r="B71" s="16">
        <v>515</v>
      </c>
      <c r="C71" s="17"/>
    </row>
    <row r="72" spans="1:3" ht="16.5" customHeight="1">
      <c r="A72" s="43" t="str">
        <f>HYPERLINK("https://app1.mindai.com/invest.html?projectId=50519","https://app1.mindai.com/invest.html?projectId=50519")</f>
        <v>https://app1.mindai.com/invest.html?projectId=50519</v>
      </c>
      <c r="B72" s="16">
        <v>511</v>
      </c>
      <c r="C72" s="17" t="s">
        <v>145</v>
      </c>
    </row>
    <row r="73" spans="1:3" ht="16.5" customHeight="1">
      <c r="A73" s="44" t="str">
        <f>HYPERLINK("https://app1.mindai.com/app.html#/iiproject/2854","https://app1.mindai.com/app.html#/iiproject/2854")</f>
        <v>https://app1.mindai.com/app.html#/iiproject/2854</v>
      </c>
      <c r="B73" s="16">
        <v>507</v>
      </c>
      <c r="C73" s="17" t="s">
        <v>146</v>
      </c>
    </row>
    <row r="74" spans="1:3" ht="16.5" customHeight="1">
      <c r="A74" s="45" t="str">
        <f>HYPERLINK("https://app1.mindai.com/topup.html","https://app1.mindai.com/topup.html")</f>
        <v>https://app1.mindai.com/topup.html</v>
      </c>
      <c r="B74" s="16">
        <v>507</v>
      </c>
      <c r="C74" s="17" t="s">
        <v>19</v>
      </c>
    </row>
    <row r="75" spans="1:3" ht="16.5" customHeight="1">
      <c r="A75" s="46" t="str">
        <f>HYPERLINK("https://app1.mindai.com/app.html#/iiproject/2840","https://app1.mindai.com/app.html#/iiproject/2840")</f>
        <v>https://app1.mindai.com/app.html#/iiproject/2840</v>
      </c>
      <c r="B75" s="16">
        <v>490</v>
      </c>
      <c r="C75" s="17" t="s">
        <v>147</v>
      </c>
    </row>
    <row r="76" spans="1:3" ht="16.5" customHeight="1">
      <c r="A76" s="47" t="str">
        <f>HYPERLINK("https://app1.mindai.com/app.html#/iiproject/2812","https://app1.mindai.com/app.html#/iiproject/2812")</f>
        <v>https://app1.mindai.com/app.html#/iiproject/2812</v>
      </c>
      <c r="B76" s="16">
        <v>488</v>
      </c>
      <c r="C76" s="17" t="s">
        <v>148</v>
      </c>
    </row>
    <row r="77" spans="1:3" ht="16.5" customHeight="1">
      <c r="A77" s="15" t="s">
        <v>15</v>
      </c>
      <c r="B77" s="16">
        <v>486</v>
      </c>
      <c r="C77" s="17" t="s">
        <v>149</v>
      </c>
    </row>
    <row r="78" spans="1:3" ht="16.5" customHeight="1">
      <c r="A78" s="48" t="str">
        <f>HYPERLINK("https://app1.mindai.com/help.html","https://app1.mindai.com/help.html")</f>
        <v>https://app1.mindai.com/help.html</v>
      </c>
      <c r="B78" s="16">
        <v>471</v>
      </c>
      <c r="C78" s="17" t="s">
        <v>150</v>
      </c>
    </row>
    <row r="79" spans="1:3" ht="16.5" customHeight="1">
      <c r="A79" s="49" t="str">
        <f>HYPERLINK("https://app1.mindai.com/app.html#/iiproject/2846","https://app1.mindai.com/app.html#/iiproject/2846")</f>
        <v>https://app1.mindai.com/app.html#/iiproject/2846</v>
      </c>
      <c r="B79" s="16">
        <v>457</v>
      </c>
      <c r="C79" s="17" t="s">
        <v>151</v>
      </c>
    </row>
    <row r="80" spans="1:3" ht="16.5" customHeight="1">
      <c r="A80" s="15" t="s">
        <v>152</v>
      </c>
      <c r="B80" s="16">
        <v>444</v>
      </c>
      <c r="C80" s="17"/>
    </row>
    <row r="81" spans="1:3" ht="16.5" customHeight="1">
      <c r="A81" s="50" t="str">
        <f>HYPERLINK("https://app1.mindai.com/invest.html?projectId=50518","https://app1.mindai.com/invest.html?projectId=50518")</f>
        <v>https://app1.mindai.com/invest.html?projectId=50518</v>
      </c>
      <c r="B81" s="16">
        <v>436</v>
      </c>
      <c r="C81" s="17" t="s">
        <v>153</v>
      </c>
    </row>
    <row r="82" spans="1:3" ht="16.5" customHeight="1">
      <c r="A82" s="51" t="str">
        <f>HYPERLINK("https://app1.mindai.com/mytask.html","https://app1.mindai.com/mytask.html")</f>
        <v>https://app1.mindai.com/mytask.html</v>
      </c>
      <c r="B82" s="16">
        <v>409</v>
      </c>
      <c r="C82" s="17" t="s">
        <v>154</v>
      </c>
    </row>
    <row r="83" spans="1:3" ht="16.5" customHeight="1">
      <c r="A83" s="52" t="str">
        <f>HYPERLINK("https://app1.mindai.com/app.html#/iiproject/2854/join","https://app1.mindai.com/app.html#/iiproject/2854/join")</f>
        <v>https://app1.mindai.com/app.html#/iiproject/2854/join</v>
      </c>
      <c r="B83" s="16">
        <v>403</v>
      </c>
      <c r="C83" s="17" t="s">
        <v>155</v>
      </c>
    </row>
    <row r="84" spans="1:3" ht="16.5" customHeight="1">
      <c r="A84" s="53" t="str">
        <f>HYPERLINK("https://app1.mindai.com/invest.html?projectId=50502","https://app1.mindai.com/invest.html?projectId=50502")</f>
        <v>https://app1.mindai.com/invest.html?projectId=50502</v>
      </c>
      <c r="B84" s="16">
        <v>394</v>
      </c>
      <c r="C84" s="17" t="s">
        <v>156</v>
      </c>
    </row>
    <row r="85" spans="1:3" ht="16.5" customHeight="1">
      <c r="A85" s="15" t="s">
        <v>157</v>
      </c>
      <c r="B85" s="16">
        <v>390</v>
      </c>
      <c r="C85" s="17" t="s">
        <v>158</v>
      </c>
    </row>
    <row r="86" spans="1:3" ht="16.5" customHeight="1">
      <c r="A86" s="15" t="s">
        <v>159</v>
      </c>
      <c r="B86" s="16">
        <v>383</v>
      </c>
      <c r="C86" s="17" t="s">
        <v>160</v>
      </c>
    </row>
    <row r="87" spans="1:3" ht="16.5" customHeight="1">
      <c r="A87" s="54" t="str">
        <f>HYPERLINK("https://app1.mindai.com/open.html","https://app1.mindai.com/open.html")</f>
        <v>https://app1.mindai.com/open.html</v>
      </c>
      <c r="B87" s="16">
        <v>377</v>
      </c>
      <c r="C87" s="17" t="s">
        <v>161</v>
      </c>
    </row>
    <row r="88" spans="1:3" ht="16.5" customHeight="1">
      <c r="A88" s="15" t="s">
        <v>162</v>
      </c>
      <c r="B88" s="16">
        <v>365</v>
      </c>
      <c r="C88" s="17" t="s">
        <v>163</v>
      </c>
    </row>
    <row r="89" spans="1:3" ht="16.5" customHeight="1">
      <c r="A89" s="55" t="str">
        <f>HYPERLINK("https://app1.mindai.com/vip/views/my_point_history.html","https://app1.mindai.com/vip/views/my_point_history.html")</f>
        <v>https://app1.mindai.com/vip/views/my_point_history.html</v>
      </c>
      <c r="B89" s="16">
        <v>358</v>
      </c>
      <c r="C89" s="17" t="s">
        <v>164</v>
      </c>
    </row>
    <row r="90" spans="1:3" ht="16.5" customHeight="1">
      <c r="A90" s="15" t="s">
        <v>165</v>
      </c>
      <c r="B90" s="16">
        <v>350</v>
      </c>
      <c r="C90" s="17"/>
    </row>
    <row r="91" spans="1:3" ht="16.5" customHeight="1">
      <c r="A91" s="15" t="s">
        <v>166</v>
      </c>
      <c r="B91" s="16">
        <v>349</v>
      </c>
      <c r="C91" s="17"/>
    </row>
    <row r="92" spans="1:3" ht="16.5" customHeight="1">
      <c r="A92" s="56" t="str">
        <f>HYPERLINK("https://app1.mindai.com/app.html#/iiproject/2831","https://app1.mindai.com/app.html#/iiproject/2831")</f>
        <v>https://app1.mindai.com/app.html#/iiproject/2831</v>
      </c>
      <c r="B92" s="16">
        <v>334</v>
      </c>
      <c r="C92" s="17" t="s">
        <v>167</v>
      </c>
    </row>
    <row r="93" spans="1:3" ht="16.5" customHeight="1">
      <c r="A93" s="15" t="s">
        <v>168</v>
      </c>
      <c r="B93" s="16">
        <v>334</v>
      </c>
      <c r="C93" s="17"/>
    </row>
    <row r="94" spans="1:3" ht="16.5" customHeight="1">
      <c r="A94" s="57" t="str">
        <f>HYPERLINK("https://app1.mindai.com/app.html#/iiproject/2840/join","https://app1.mindai.com/app.html#/iiproject/2840/join")</f>
        <v>https://app1.mindai.com/app.html#/iiproject/2840/join</v>
      </c>
      <c r="B94" s="16">
        <v>323</v>
      </c>
      <c r="C94" s="17" t="s">
        <v>169</v>
      </c>
    </row>
    <row r="95" spans="1:3" ht="16.5" customHeight="1">
      <c r="A95" s="58" t="str">
        <f>HYPERLINK("https://app1.mindai.com/app.html#/iiproject/2833","https://app1.mindai.com/app.html#/iiproject/2833")</f>
        <v>https://app1.mindai.com/app.html#/iiproject/2833</v>
      </c>
      <c r="B95" s="16">
        <v>311</v>
      </c>
      <c r="C95" s="17" t="s">
        <v>170</v>
      </c>
    </row>
    <row r="96" spans="1:3" ht="16.5" customHeight="1">
      <c r="A96" s="59" t="str">
        <f>HYPERLINK("https://app1.mindai.com/myinfo.html","https://app1.mindai.com/myinfo.html")</f>
        <v>https://app1.mindai.com/myinfo.html</v>
      </c>
      <c r="B96" s="16">
        <v>303</v>
      </c>
      <c r="C96" s="17" t="s">
        <v>171</v>
      </c>
    </row>
    <row r="97" spans="1:3" ht="16.5" customHeight="1">
      <c r="A97" s="15" t="s">
        <v>172</v>
      </c>
      <c r="B97" s="16">
        <v>302</v>
      </c>
      <c r="C97" s="17" t="s">
        <v>173</v>
      </c>
    </row>
    <row r="98" spans="1:3" ht="16.5" customHeight="1">
      <c r="A98" s="15" t="s">
        <v>174</v>
      </c>
      <c r="B98" s="16">
        <v>299</v>
      </c>
      <c r="C98" s="17" t="s">
        <v>175</v>
      </c>
    </row>
    <row r="99" spans="1:3" ht="16.5" customHeight="1">
      <c r="A99" s="60" t="str">
        <f>HYPERLINK("https://app1.mindai.com/app.html#/iiproject/2869","https://app1.mindai.com/app.html#/iiproject/2869")</f>
        <v>https://app1.mindai.com/app.html#/iiproject/2869</v>
      </c>
      <c r="B99" s="16">
        <v>297</v>
      </c>
      <c r="C99" s="17" t="s">
        <v>176</v>
      </c>
    </row>
    <row r="100" spans="1:3" ht="16.5" customHeight="1">
      <c r="A100" s="61" t="str">
        <f>HYPERLINK("https://bank.mindai.com/activity/banner1/index.html","https://bank.mindai.com/activity/banner1/index.html")</f>
        <v>https://bank.mindai.com/activity/banner1/index.html</v>
      </c>
      <c r="B100" s="16">
        <v>285</v>
      </c>
      <c r="C100" s="17" t="s">
        <v>177</v>
      </c>
    </row>
    <row r="101" spans="1:3" ht="16.5" customHeight="1">
      <c r="B101" s="5"/>
    </row>
    <row r="102" spans="1:3" ht="16.5" customHeight="1">
      <c r="B102" s="5"/>
    </row>
    <row r="103" spans="1:3" ht="16.5" customHeight="1">
      <c r="B103" s="5"/>
    </row>
    <row r="104" spans="1:3" ht="16.5" customHeight="1">
      <c r="B104" s="5"/>
    </row>
    <row r="105" spans="1:3" ht="16.5" customHeight="1">
      <c r="B105" s="5"/>
    </row>
    <row r="106" spans="1:3" ht="16.5" customHeight="1">
      <c r="B106" s="5"/>
    </row>
    <row r="107" spans="1:3" ht="16.5" customHeight="1">
      <c r="B107" s="5"/>
    </row>
    <row r="108" spans="1:3" ht="16.5" customHeight="1">
      <c r="B108" s="5"/>
    </row>
    <row r="109" spans="1:3" ht="16.5" customHeight="1">
      <c r="B109" s="5"/>
    </row>
    <row r="110" spans="1:3" ht="16.5" customHeight="1">
      <c r="B110" s="5"/>
    </row>
    <row r="111" spans="1:3" ht="16.5" customHeight="1">
      <c r="B111" s="5"/>
    </row>
    <row r="112" spans="1:3" ht="16.5" customHeight="1">
      <c r="B112" s="5"/>
    </row>
    <row r="113" spans="2:2" ht="16.5" customHeight="1">
      <c r="B113" s="5"/>
    </row>
    <row r="114" spans="2:2" ht="16.5" customHeight="1">
      <c r="B114" s="5"/>
    </row>
    <row r="115" spans="2:2" ht="16.5" customHeight="1">
      <c r="B115" s="5"/>
    </row>
    <row r="116" spans="2:2" ht="16.5" customHeight="1">
      <c r="B116" s="5"/>
    </row>
    <row r="117" spans="2:2" ht="16.5" customHeight="1">
      <c r="B117" s="5"/>
    </row>
    <row r="118" spans="2:2" ht="16.5" customHeight="1">
      <c r="B118" s="5"/>
    </row>
    <row r="119" spans="2:2" ht="16.5" customHeight="1">
      <c r="B119" s="5"/>
    </row>
    <row r="120" spans="2:2" ht="16.5" customHeight="1">
      <c r="B120" s="5"/>
    </row>
    <row r="121" spans="2:2" ht="16.5" customHeight="1">
      <c r="B121" s="5"/>
    </row>
    <row r="122" spans="2:2" ht="16.5" customHeight="1">
      <c r="B122" s="5"/>
    </row>
    <row r="123" spans="2:2" ht="16.5" customHeight="1">
      <c r="B123" s="5"/>
    </row>
    <row r="124" spans="2:2" ht="16.5" customHeight="1">
      <c r="B124" s="5"/>
    </row>
    <row r="125" spans="2:2" ht="16.5" customHeight="1">
      <c r="B125" s="5"/>
    </row>
    <row r="126" spans="2:2" ht="16.5" customHeight="1">
      <c r="B126" s="5"/>
    </row>
    <row r="127" spans="2:2" ht="16.5" customHeight="1">
      <c r="B127" s="5"/>
    </row>
    <row r="128" spans="2:2" ht="16.5" customHeight="1">
      <c r="B128" s="5"/>
    </row>
    <row r="129" spans="2:2" ht="16.5" customHeight="1">
      <c r="B129" s="5"/>
    </row>
    <row r="130" spans="2:2" ht="16.5" customHeight="1">
      <c r="B130" s="5"/>
    </row>
    <row r="131" spans="2:2" ht="16.5" customHeight="1">
      <c r="B131" s="5"/>
    </row>
    <row r="132" spans="2:2" ht="16.5" customHeight="1">
      <c r="B132" s="5"/>
    </row>
    <row r="133" spans="2:2" ht="16.5" customHeight="1">
      <c r="B133" s="5"/>
    </row>
    <row r="134" spans="2:2" ht="16.5" customHeight="1">
      <c r="B134" s="5"/>
    </row>
    <row r="135" spans="2:2" ht="16.5" customHeight="1">
      <c r="B135" s="5"/>
    </row>
    <row r="136" spans="2:2" ht="16.5" customHeight="1">
      <c r="B136" s="5"/>
    </row>
    <row r="137" spans="2:2" ht="16.5" customHeight="1">
      <c r="B137" s="5"/>
    </row>
    <row r="138" spans="2:2" ht="16.5" customHeight="1">
      <c r="B138" s="5"/>
    </row>
    <row r="139" spans="2:2" ht="16.5" customHeight="1">
      <c r="B139" s="5"/>
    </row>
    <row r="140" spans="2:2" ht="16.5" customHeight="1">
      <c r="B140" s="5"/>
    </row>
    <row r="141" spans="2:2" ht="16.5" customHeight="1">
      <c r="B141" s="5"/>
    </row>
    <row r="142" spans="2:2" ht="16.5" customHeight="1">
      <c r="B142" s="5"/>
    </row>
    <row r="143" spans="2:2" ht="16.5" customHeight="1">
      <c r="B143" s="5"/>
    </row>
    <row r="144" spans="2:2" ht="16.5" customHeight="1">
      <c r="B144" s="5"/>
    </row>
    <row r="145" spans="2:2" ht="16.5" customHeight="1">
      <c r="B145" s="5"/>
    </row>
    <row r="146" spans="2:2" ht="16.5" customHeight="1">
      <c r="B146" s="5"/>
    </row>
    <row r="147" spans="2:2" ht="16.5" customHeight="1">
      <c r="B147" s="5"/>
    </row>
    <row r="148" spans="2:2" ht="16.5" customHeight="1">
      <c r="B148" s="5"/>
    </row>
    <row r="149" spans="2:2" ht="16.5" customHeight="1">
      <c r="B149" s="5"/>
    </row>
    <row r="150" spans="2:2" ht="16.5" customHeight="1">
      <c r="B150" s="5"/>
    </row>
    <row r="151" spans="2:2" ht="16.5" customHeight="1">
      <c r="B151" s="5"/>
    </row>
    <row r="152" spans="2:2" ht="16.5" customHeight="1">
      <c r="B152" s="5"/>
    </row>
    <row r="153" spans="2:2" ht="16.5" customHeight="1">
      <c r="B153" s="5"/>
    </row>
    <row r="154" spans="2:2" ht="16.5" customHeight="1">
      <c r="B154" s="5"/>
    </row>
    <row r="155" spans="2:2" ht="16.5" customHeight="1">
      <c r="B155" s="5"/>
    </row>
    <row r="156" spans="2:2" ht="16.5" customHeight="1">
      <c r="B156" s="5"/>
    </row>
    <row r="157" spans="2:2" ht="16.5" customHeight="1">
      <c r="B157" s="5"/>
    </row>
    <row r="158" spans="2:2" ht="16.5" customHeight="1">
      <c r="B158" s="5"/>
    </row>
    <row r="159" spans="2:2" ht="16.5" customHeight="1">
      <c r="B159" s="5"/>
    </row>
    <row r="160" spans="2:2" ht="16.5" customHeight="1">
      <c r="B160" s="5"/>
    </row>
    <row r="161" spans="2:2" ht="16.5" customHeight="1">
      <c r="B161" s="5"/>
    </row>
    <row r="162" spans="2:2" ht="16.5" customHeight="1">
      <c r="B162" s="5"/>
    </row>
    <row r="163" spans="2:2" ht="16.5" customHeight="1">
      <c r="B163" s="5"/>
    </row>
    <row r="164" spans="2:2" ht="16.5" customHeight="1">
      <c r="B164" s="5"/>
    </row>
    <row r="165" spans="2:2" ht="16.5" customHeight="1">
      <c r="B165" s="5"/>
    </row>
    <row r="166" spans="2:2" ht="16.5" customHeight="1">
      <c r="B166" s="5"/>
    </row>
    <row r="167" spans="2:2" ht="16.5" customHeight="1">
      <c r="B167" s="5"/>
    </row>
    <row r="168" spans="2:2" ht="16.5" customHeight="1">
      <c r="B168" s="5"/>
    </row>
    <row r="169" spans="2:2" ht="16.5" customHeight="1">
      <c r="B169" s="5"/>
    </row>
    <row r="170" spans="2:2" ht="16.5" customHeight="1">
      <c r="B170" s="5"/>
    </row>
    <row r="171" spans="2:2" ht="16.5" customHeight="1">
      <c r="B171" s="5"/>
    </row>
    <row r="172" spans="2:2" ht="16.5" customHeight="1">
      <c r="B172" s="5"/>
    </row>
    <row r="173" spans="2:2" ht="16.5" customHeight="1">
      <c r="B173" s="5"/>
    </row>
    <row r="174" spans="2:2" ht="16.5" customHeight="1">
      <c r="B174" s="5"/>
    </row>
    <row r="175" spans="2:2" ht="16.5" customHeight="1">
      <c r="B175" s="5"/>
    </row>
    <row r="176" spans="2:2" ht="16.5" customHeight="1">
      <c r="B176" s="5"/>
    </row>
    <row r="177" spans="2:2" ht="16.5" customHeight="1">
      <c r="B177" s="5"/>
    </row>
    <row r="178" spans="2:2" ht="16.5" customHeight="1">
      <c r="B178" s="5"/>
    </row>
    <row r="179" spans="2:2" ht="16.5" customHeight="1">
      <c r="B179" s="5"/>
    </row>
    <row r="180" spans="2:2" ht="16.5" customHeight="1">
      <c r="B180" s="5"/>
    </row>
    <row r="181" spans="2:2" ht="16.5" customHeight="1">
      <c r="B181" s="5"/>
    </row>
    <row r="182" spans="2:2" ht="16.5" customHeight="1">
      <c r="B182" s="5"/>
    </row>
    <row r="183" spans="2:2" ht="16.5" customHeight="1">
      <c r="B183" s="5"/>
    </row>
    <row r="184" spans="2:2" ht="16.5" customHeight="1">
      <c r="B184" s="5"/>
    </row>
    <row r="185" spans="2:2" ht="16.5" customHeight="1">
      <c r="B185" s="5"/>
    </row>
    <row r="186" spans="2:2" ht="16.5" customHeight="1">
      <c r="B186" s="5"/>
    </row>
    <row r="187" spans="2:2" ht="16.5" customHeight="1">
      <c r="B187" s="5"/>
    </row>
    <row r="188" spans="2:2" ht="16.5" customHeight="1">
      <c r="B188" s="5"/>
    </row>
    <row r="189" spans="2:2" ht="16.5" customHeight="1">
      <c r="B189" s="5"/>
    </row>
    <row r="190" spans="2:2" ht="16.5" customHeight="1">
      <c r="B190" s="5"/>
    </row>
    <row r="191" spans="2:2" ht="16.5" customHeight="1">
      <c r="B191" s="5"/>
    </row>
    <row r="192" spans="2:2" ht="16.5" customHeight="1">
      <c r="B192" s="5"/>
    </row>
    <row r="193" spans="2:2" ht="16.5" customHeight="1">
      <c r="B193" s="5"/>
    </row>
    <row r="194" spans="2:2" ht="16.5" customHeight="1">
      <c r="B194" s="5"/>
    </row>
    <row r="195" spans="2:2" ht="16.5" customHeight="1">
      <c r="B195" s="5"/>
    </row>
    <row r="196" spans="2:2" ht="16.5" customHeight="1">
      <c r="B196" s="5"/>
    </row>
    <row r="197" spans="2:2" ht="16.5" customHeight="1">
      <c r="B197" s="5"/>
    </row>
    <row r="198" spans="2:2" ht="16.5" customHeight="1">
      <c r="B198" s="5"/>
    </row>
    <row r="199" spans="2:2" ht="16.5" customHeight="1">
      <c r="B199" s="5"/>
    </row>
    <row r="200" spans="2:2" ht="16.5" customHeight="1">
      <c r="B200" s="5"/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"/>
  <sheetViews>
    <sheetView workbookViewId="0"/>
  </sheetViews>
  <sheetFormatPr baseColWidth="10" defaultColWidth="12.5" defaultRowHeight="16.5" customHeight="1" x14ac:dyDescent="0"/>
  <cols>
    <col min="2" max="2" width="66.5" customWidth="1"/>
    <col min="4" max="4" width="40.6640625" customWidth="1"/>
  </cols>
  <sheetData>
    <row r="1" spans="1:4" ht="16.5" customHeight="1">
      <c r="A1" s="5" t="s">
        <v>178</v>
      </c>
      <c r="B1" s="5" t="s">
        <v>54</v>
      </c>
      <c r="C1" s="5" t="s">
        <v>55</v>
      </c>
      <c r="D1" s="5"/>
    </row>
    <row r="2" spans="1:4" ht="16.5" customHeight="1">
      <c r="A2" s="5">
        <v>2</v>
      </c>
      <c r="B2" s="6" t="s">
        <v>56</v>
      </c>
      <c r="C2" s="5">
        <v>39537</v>
      </c>
      <c r="D2" s="5" t="s">
        <v>57</v>
      </c>
    </row>
    <row r="3" spans="1:4" ht="16.5" customHeight="1">
      <c r="A3" s="5">
        <v>3</v>
      </c>
      <c r="B3" s="6" t="s">
        <v>58</v>
      </c>
      <c r="C3" s="5">
        <v>37425</v>
      </c>
      <c r="D3" s="5" t="s">
        <v>59</v>
      </c>
    </row>
    <row r="4" spans="1:4" ht="16.5" customHeight="1">
      <c r="A4" s="5">
        <v>4</v>
      </c>
      <c r="B4" s="6" t="s">
        <v>60</v>
      </c>
      <c r="C4" s="5">
        <v>29350</v>
      </c>
      <c r="D4" s="5" t="s">
        <v>61</v>
      </c>
    </row>
    <row r="5" spans="1:4" ht="16.5" customHeight="1">
      <c r="A5" s="5">
        <v>5</v>
      </c>
      <c r="B5" s="62" t="str">
        <f>HYPERLINK("https://app1.mindai.com/index.html","https://app1.mindai.com/index.html")</f>
        <v>https://app1.mindai.com/index.html</v>
      </c>
      <c r="C5" s="5">
        <v>28843</v>
      </c>
      <c r="D5" s="5" t="s">
        <v>62</v>
      </c>
    </row>
    <row r="6" spans="1:4" ht="16.5" customHeight="1">
      <c r="A6" s="5">
        <v>6</v>
      </c>
      <c r="B6" s="63" t="str">
        <f>HYPERLINK("https://app1.mindai.com/user.html","https://app1.mindai.com/user.html")</f>
        <v>https://app1.mindai.com/user.html</v>
      </c>
      <c r="C6" s="5">
        <v>28795</v>
      </c>
      <c r="D6" s="5" t="s">
        <v>63</v>
      </c>
    </row>
    <row r="7" spans="1:4" ht="16.5" customHeight="1">
      <c r="A7" s="5">
        <v>7</v>
      </c>
      <c r="B7" s="6" t="s">
        <v>64</v>
      </c>
      <c r="C7" s="5">
        <v>27064</v>
      </c>
      <c r="D7" s="5" t="s">
        <v>65</v>
      </c>
    </row>
    <row r="8" spans="1:4" ht="16.5" customHeight="1">
      <c r="A8" s="5">
        <v>8</v>
      </c>
      <c r="B8" s="6" t="s">
        <v>66</v>
      </c>
      <c r="C8" s="5">
        <v>19077</v>
      </c>
      <c r="D8" s="5" t="s">
        <v>67</v>
      </c>
    </row>
    <row r="9" spans="1:4" ht="16.5" customHeight="1">
      <c r="A9" s="5">
        <v>9</v>
      </c>
      <c r="B9" s="6" t="s">
        <v>68</v>
      </c>
      <c r="C9" s="5">
        <v>17270</v>
      </c>
      <c r="D9" s="5" t="s">
        <v>69</v>
      </c>
    </row>
    <row r="10" spans="1:4" ht="16.5" customHeight="1">
      <c r="A10" s="5">
        <v>10</v>
      </c>
      <c r="B10" s="6" t="s">
        <v>70</v>
      </c>
      <c r="C10" s="5">
        <v>14546</v>
      </c>
      <c r="D10" s="5" t="s">
        <v>71</v>
      </c>
    </row>
    <row r="11" spans="1:4" ht="16.5" customHeight="1">
      <c r="A11" s="5">
        <v>12</v>
      </c>
      <c r="B11" s="6" t="s">
        <v>73</v>
      </c>
      <c r="C11" s="5">
        <v>8627</v>
      </c>
      <c r="D11" s="5" t="s">
        <v>74</v>
      </c>
    </row>
    <row r="12" spans="1:4" ht="16.5" customHeight="1">
      <c r="A12" s="5">
        <v>13</v>
      </c>
      <c r="B12" s="64" t="str">
        <f>HYPERLINK("https://app1.mindai.com/vip/views/past_result.html","https://app1.mindai.com/vip/views/past_result.html")</f>
        <v>https://app1.mindai.com/vip/views/past_result.html</v>
      </c>
      <c r="C12" s="5">
        <v>7980</v>
      </c>
      <c r="D12" s="5" t="s">
        <v>75</v>
      </c>
    </row>
    <row r="13" spans="1:4" ht="16.5" customHeight="1">
      <c r="A13" s="5">
        <v>14</v>
      </c>
      <c r="B13" s="65" t="str">
        <f>HYPERLINK("https://app1.mindai.com/vip/views/shop_index.html","https://app1.mindai.com/vip/views/shop_index.html")</f>
        <v>https://app1.mindai.com/vip/views/shop_index.html</v>
      </c>
      <c r="C13" s="5">
        <v>6523</v>
      </c>
      <c r="D13" s="5" t="s">
        <v>76</v>
      </c>
    </row>
    <row r="14" spans="1:4" ht="16.5" customHeight="1">
      <c r="A14" s="5">
        <v>15</v>
      </c>
      <c r="B14" s="6" t="s">
        <v>77</v>
      </c>
      <c r="C14" s="5">
        <v>6495</v>
      </c>
      <c r="D14" s="5" t="s">
        <v>69</v>
      </c>
    </row>
    <row r="15" spans="1:4" ht="16.5" customHeight="1">
      <c r="A15" s="5">
        <v>16</v>
      </c>
      <c r="B15" s="6" t="s">
        <v>78</v>
      </c>
      <c r="C15" s="5">
        <v>6450</v>
      </c>
      <c r="D15" s="5" t="s">
        <v>79</v>
      </c>
    </row>
    <row r="16" spans="1:4" ht="16.5" customHeight="1">
      <c r="A16" s="5">
        <v>17</v>
      </c>
      <c r="B16" s="6" t="s">
        <v>80</v>
      </c>
      <c r="C16" s="5">
        <v>5494</v>
      </c>
      <c r="D16" s="5" t="s">
        <v>81</v>
      </c>
    </row>
    <row r="17" spans="1:4" ht="16.5" customHeight="1">
      <c r="A17" s="5">
        <v>18</v>
      </c>
      <c r="B17" s="6" t="s">
        <v>82</v>
      </c>
      <c r="C17" s="5">
        <v>5253</v>
      </c>
      <c r="D17" s="5" t="s">
        <v>71</v>
      </c>
    </row>
    <row r="18" spans="1:4" ht="16.5" customHeight="1">
      <c r="A18" s="5">
        <v>19</v>
      </c>
      <c r="B18" s="6" t="s">
        <v>83</v>
      </c>
      <c r="C18" s="5">
        <v>5173</v>
      </c>
      <c r="D18" s="5" t="s">
        <v>84</v>
      </c>
    </row>
    <row r="19" spans="1:4" ht="16.5" customHeight="1">
      <c r="A19" s="5">
        <v>20</v>
      </c>
      <c r="B19" s="6" t="s">
        <v>85</v>
      </c>
      <c r="C19" s="5">
        <v>4584</v>
      </c>
      <c r="D19" s="5" t="s">
        <v>75</v>
      </c>
    </row>
    <row r="20" spans="1:4" ht="16.5" customHeight="1">
      <c r="A20" s="5">
        <v>21</v>
      </c>
      <c r="B20" s="66" t="str">
        <f>HYPERLINK("https://app1.mindai.com/redpacket-list.html","https://app1.mindai.com/redpacket-list.html")</f>
        <v>https://app1.mindai.com/redpacket-list.html</v>
      </c>
      <c r="C20" s="5">
        <v>4175</v>
      </c>
      <c r="D20" s="5" t="s">
        <v>86</v>
      </c>
    </row>
    <row r="21" spans="1:4" ht="16.5" customHeight="1">
      <c r="A21" s="5">
        <v>22</v>
      </c>
      <c r="B21" s="6" t="s">
        <v>87</v>
      </c>
      <c r="C21" s="5">
        <v>4083</v>
      </c>
      <c r="D21" s="5" t="s">
        <v>88</v>
      </c>
    </row>
    <row r="22" spans="1:4" ht="16.5" customHeight="1">
      <c r="A22" s="5">
        <v>23</v>
      </c>
      <c r="B22" s="67" t="str">
        <f>HYPERLINK("https://app1.mindai.com/month-increase-list.html","https://app1.mindai.com/month-increase-list.html")</f>
        <v>https://app1.mindai.com/month-increase-list.html</v>
      </c>
      <c r="C22" s="5">
        <v>3901</v>
      </c>
      <c r="D22" s="5" t="s">
        <v>89</v>
      </c>
    </row>
    <row r="23" spans="1:4" ht="16.5" customHeight="1">
      <c r="A23" s="5">
        <v>24</v>
      </c>
      <c r="B23" s="68" t="str">
        <f>HYPERLINK("https://app1.mindai.com/intelligent-list.html","https://app1.mindai.com/intelligent-list.html")</f>
        <v>https://app1.mindai.com/intelligent-list.html</v>
      </c>
      <c r="C23" s="5">
        <v>3614</v>
      </c>
      <c r="D23" s="5" t="s">
        <v>90</v>
      </c>
    </row>
    <row r="24" spans="1:4" ht="16.5" customHeight="1">
      <c r="A24" s="5">
        <v>25</v>
      </c>
      <c r="B24" s="69" t="str">
        <f>HYPERLINK("https://app1.mindai.com/user-payment.html","https://app1.mindai.com/user-payment.html")</f>
        <v>https://app1.mindai.com/user-payment.html</v>
      </c>
      <c r="C24" s="5">
        <v>3390</v>
      </c>
      <c r="D24" s="5" t="s">
        <v>91</v>
      </c>
    </row>
    <row r="25" spans="1:4" ht="16.5" customHeight="1">
      <c r="A25" s="5">
        <v>26</v>
      </c>
      <c r="B25" s="6" t="s">
        <v>92</v>
      </c>
      <c r="C25" s="5">
        <v>2996</v>
      </c>
      <c r="D25" s="5" t="s">
        <v>93</v>
      </c>
    </row>
    <row r="26" spans="1:4" ht="16.5" customHeight="1">
      <c r="A26" s="5">
        <v>27</v>
      </c>
      <c r="B26" s="70" t="str">
        <f>HYPERLINK("https://app1.mindai.com/user-account.html","https://app1.mindai.com/user-account.html")</f>
        <v>https://app1.mindai.com/user-account.html</v>
      </c>
      <c r="C26" s="5">
        <v>2735</v>
      </c>
      <c r="D26" s="5" t="s">
        <v>94</v>
      </c>
    </row>
    <row r="27" spans="1:4" ht="16.5" customHeight="1">
      <c r="A27" s="5">
        <v>28</v>
      </c>
      <c r="B27" s="6" t="s">
        <v>14</v>
      </c>
      <c r="C27" s="5">
        <v>2354</v>
      </c>
      <c r="D27" s="5" t="s">
        <v>95</v>
      </c>
    </row>
    <row r="28" spans="1:4" ht="16.5" customHeight="1">
      <c r="A28" s="5">
        <v>29</v>
      </c>
      <c r="B28" s="6" t="s">
        <v>96</v>
      </c>
      <c r="C28" s="5">
        <v>2161</v>
      </c>
      <c r="D28" s="5" t="s">
        <v>97</v>
      </c>
    </row>
    <row r="29" spans="1:4" ht="16.5" customHeight="1">
      <c r="A29" s="5">
        <v>30</v>
      </c>
      <c r="B29" s="71" t="str">
        <f>HYPERLINK("https://app1.mindai.com/transfer.html","https://app1.mindai.com/transfer.html")</f>
        <v>https://app1.mindai.com/transfer.html</v>
      </c>
      <c r="C29" s="5">
        <v>2048</v>
      </c>
      <c r="D29" s="5" t="s">
        <v>98</v>
      </c>
    </row>
    <row r="30" spans="1:4" ht="16.5" customHeight="1">
      <c r="A30" s="5">
        <v>31</v>
      </c>
      <c r="B30" s="6" t="s">
        <v>99</v>
      </c>
      <c r="C30" s="5">
        <v>2028</v>
      </c>
      <c r="D30" s="5" t="s">
        <v>100</v>
      </c>
    </row>
    <row r="31" spans="1:4" ht="16.5" customHeight="1">
      <c r="A31" s="5">
        <v>32</v>
      </c>
      <c r="B31" s="6" t="s">
        <v>7</v>
      </c>
      <c r="C31" s="5">
        <v>1904</v>
      </c>
      <c r="D31" s="5" t="s">
        <v>101</v>
      </c>
    </row>
    <row r="32" spans="1:4" ht="16.5" customHeight="1">
      <c r="A32" s="5">
        <v>33</v>
      </c>
      <c r="B32" s="6" t="s">
        <v>102</v>
      </c>
      <c r="C32" s="5">
        <v>1900</v>
      </c>
      <c r="D32" s="5" t="s">
        <v>103</v>
      </c>
    </row>
    <row r="33" spans="1:4" ht="16.5" customHeight="1">
      <c r="A33" s="5">
        <v>34</v>
      </c>
      <c r="B33" s="72" t="str">
        <f>HYPERLINK("https://app1.mindai.com/vip/views/vip_center.html","https://app1.mindai.com/vip/views/vip_center.html")</f>
        <v>https://app1.mindai.com/vip/views/vip_center.html</v>
      </c>
      <c r="C33" s="5">
        <v>1805</v>
      </c>
      <c r="D33" s="5" t="s">
        <v>11</v>
      </c>
    </row>
    <row r="34" spans="1:4" ht="16.5" customHeight="1">
      <c r="A34" s="5">
        <v>35</v>
      </c>
      <c r="B34" s="6" t="s">
        <v>104</v>
      </c>
      <c r="C34" s="5">
        <v>1773</v>
      </c>
      <c r="D34" s="5" t="s">
        <v>89</v>
      </c>
    </row>
    <row r="35" spans="1:4" ht="16.5" customHeight="1">
      <c r="A35" s="5">
        <v>36</v>
      </c>
      <c r="B35" s="6" t="s">
        <v>105</v>
      </c>
      <c r="C35" s="5">
        <v>1762</v>
      </c>
      <c r="D35" s="5" t="s">
        <v>90</v>
      </c>
    </row>
    <row r="36" spans="1:4" ht="16.5" customHeight="1">
      <c r="A36" s="5">
        <v>37</v>
      </c>
      <c r="B36" s="6" t="s">
        <v>106</v>
      </c>
      <c r="C36" s="5">
        <v>1673</v>
      </c>
      <c r="D36" s="5" t="s">
        <v>107</v>
      </c>
    </row>
    <row r="37" spans="1:4" ht="16.5" customHeight="1">
      <c r="A37" s="5">
        <v>38</v>
      </c>
      <c r="B37" s="6" t="s">
        <v>108</v>
      </c>
      <c r="C37" s="5">
        <v>1609</v>
      </c>
      <c r="D37" s="5" t="s">
        <v>109</v>
      </c>
    </row>
    <row r="38" spans="1:4" ht="16.5" customHeight="1">
      <c r="A38" s="5">
        <v>39</v>
      </c>
      <c r="B38" s="6" t="s">
        <v>110</v>
      </c>
      <c r="C38" s="5">
        <v>1604</v>
      </c>
      <c r="D38" s="5" t="s">
        <v>111</v>
      </c>
    </row>
    <row r="39" spans="1:4" ht="16.5" customHeight="1">
      <c r="A39" s="5">
        <v>40</v>
      </c>
      <c r="B39" s="73" t="str">
        <f>HYPERLINK("https://app1.mindai.com/user-withdraw.html","https://app1.mindai.com/user-withdraw.html")</f>
        <v>https://app1.mindai.com/user-withdraw.html</v>
      </c>
      <c r="C39" s="5">
        <v>1510</v>
      </c>
      <c r="D39" s="5" t="s">
        <v>21</v>
      </c>
    </row>
    <row r="40" spans="1:4" ht="16.5" customHeight="1">
      <c r="A40" s="5">
        <v>41</v>
      </c>
      <c r="B40" s="6" t="s">
        <v>112</v>
      </c>
      <c r="C40" s="5">
        <v>1302</v>
      </c>
      <c r="D40" s="5" t="s">
        <v>93</v>
      </c>
    </row>
    <row r="41" spans="1:4" ht="16.5" customHeight="1">
      <c r="A41" s="5">
        <v>42</v>
      </c>
      <c r="B41" s="74" t="str">
        <f>HYPERLINK("https://app1.mindai.com/app.html#/more","https://app1.mindai.com/app.html#/more")</f>
        <v>https://app1.mindai.com/app.html#/more</v>
      </c>
      <c r="C41" s="5">
        <v>1301</v>
      </c>
      <c r="D41" s="5" t="s">
        <v>113</v>
      </c>
    </row>
    <row r="42" spans="1:4" ht="16.5" customHeight="1">
      <c r="A42" s="5">
        <v>43</v>
      </c>
      <c r="B42" s="75" t="str">
        <f>HYPERLINK("https://app1.mindai.com//app.html#/more","https://app1.mindai.com//app.html#/more")</f>
        <v>https://app1.mindai.com//app.html#/more</v>
      </c>
      <c r="C42" s="5">
        <v>1203</v>
      </c>
      <c r="D42" s="5" t="s">
        <v>113</v>
      </c>
    </row>
    <row r="43" spans="1:4" ht="16.5" customHeight="1">
      <c r="A43" s="5">
        <v>44</v>
      </c>
      <c r="B43" s="6" t="s">
        <v>114</v>
      </c>
      <c r="C43" s="5">
        <v>1192</v>
      </c>
      <c r="D43" s="5" t="s">
        <v>94</v>
      </c>
    </row>
    <row r="44" spans="1:4" ht="16.5" customHeight="1">
      <c r="A44" s="5">
        <v>45</v>
      </c>
      <c r="B44" s="76" t="str">
        <f>HYPERLINK("https://app1.mindai.com/easy-list.html","https://app1.mindai.com/easy-list.html")</f>
        <v>https://app1.mindai.com/easy-list.html</v>
      </c>
      <c r="C44" s="5">
        <v>1124</v>
      </c>
      <c r="D44" s="5" t="s">
        <v>115</v>
      </c>
    </row>
    <row r="45" spans="1:4" ht="16.5" customHeight="1">
      <c r="A45" s="5">
        <v>46</v>
      </c>
      <c r="B45" s="6" t="s">
        <v>116</v>
      </c>
      <c r="C45" s="5">
        <v>1043</v>
      </c>
      <c r="D45" s="5" t="s">
        <v>89</v>
      </c>
    </row>
    <row r="46" spans="1:4" ht="16.5" customHeight="1">
      <c r="A46" s="5">
        <v>47</v>
      </c>
      <c r="B46" s="77" t="str">
        <f>HYPERLINK("https://app1.mindai.com/app.html#/iiproject/2859","https://app1.mindai.com/app.html#/iiproject/2859")</f>
        <v>https://app1.mindai.com/app.html#/iiproject/2859</v>
      </c>
      <c r="C46" s="5">
        <v>988</v>
      </c>
      <c r="D46" s="5" t="s">
        <v>27</v>
      </c>
    </row>
    <row r="47" spans="1:4" ht="16.5" customHeight="1">
      <c r="A47" s="5">
        <v>48</v>
      </c>
      <c r="B47" s="6" t="s">
        <v>8</v>
      </c>
      <c r="C47" s="5">
        <v>951</v>
      </c>
      <c r="D47" s="5" t="s">
        <v>6</v>
      </c>
    </row>
    <row r="48" spans="1:4" ht="16.5" customHeight="1">
      <c r="A48" s="5">
        <v>49</v>
      </c>
      <c r="B48" s="78" t="str">
        <f>HYPERLINK("https://app1.mindai.com/error-tip.html","https://app1.mindai.com/error-tip.html")</f>
        <v>https://app1.mindai.com/error-tip.html</v>
      </c>
      <c r="C48" s="5">
        <v>943</v>
      </c>
      <c r="D48" s="5" t="s">
        <v>117</v>
      </c>
    </row>
    <row r="49" spans="1:4" ht="16.5" customHeight="1">
      <c r="A49" s="5">
        <v>51</v>
      </c>
      <c r="B49" s="6" t="s">
        <v>119</v>
      </c>
      <c r="C49" s="5">
        <v>928</v>
      </c>
      <c r="D49" s="5" t="s">
        <v>120</v>
      </c>
    </row>
    <row r="50" spans="1:4" ht="16.5" customHeight="1">
      <c r="A50" s="5">
        <v>52</v>
      </c>
      <c r="B50" s="79" t="str">
        <f>HYPERLINK("https://app1.mindai.com/app.html#/iiproject/2810","https://app1.mindai.com/app.html#/iiproject/2810")</f>
        <v>https://app1.mindai.com/app.html#/iiproject/2810</v>
      </c>
      <c r="C50" s="5">
        <v>925</v>
      </c>
      <c r="D50" s="5" t="s">
        <v>121</v>
      </c>
    </row>
    <row r="51" spans="1:4" ht="16.5" customHeight="1">
      <c r="A51" s="5">
        <v>53</v>
      </c>
      <c r="B51" s="6" t="s">
        <v>122</v>
      </c>
      <c r="C51" s="5">
        <v>834</v>
      </c>
      <c r="D51" s="5" t="s">
        <v>123</v>
      </c>
    </row>
    <row r="52" spans="1:4" ht="16.5" customHeight="1">
      <c r="A52" s="5">
        <v>54</v>
      </c>
      <c r="B52" s="6" t="s">
        <v>124</v>
      </c>
      <c r="C52" s="5">
        <v>823</v>
      </c>
      <c r="D52" s="5" t="s">
        <v>125</v>
      </c>
    </row>
    <row r="53" spans="1:4" ht="16.5" customHeight="1">
      <c r="A53" s="5">
        <v>55</v>
      </c>
      <c r="B53" s="80" t="str">
        <f>HYPERLINK("https://app1.mindai.com/app.html#/tasks","https://app1.mindai.com/app.html#/tasks")</f>
        <v>https://app1.mindai.com/app.html#/tasks</v>
      </c>
      <c r="C53" s="5">
        <v>806</v>
      </c>
      <c r="D53" s="5" t="s">
        <v>126</v>
      </c>
    </row>
    <row r="54" spans="1:4" ht="16.5" customHeight="1">
      <c r="A54" s="5">
        <v>57</v>
      </c>
      <c r="B54" s="6" t="s">
        <v>128</v>
      </c>
      <c r="C54" s="5">
        <v>733</v>
      </c>
      <c r="D54" s="5" t="s">
        <v>129</v>
      </c>
    </row>
    <row r="55" spans="1:4" ht="16.5" customHeight="1">
      <c r="A55" s="5">
        <v>60</v>
      </c>
      <c r="B55" s="6" t="s">
        <v>132</v>
      </c>
      <c r="C55" s="5">
        <v>715</v>
      </c>
      <c r="D55" s="5" t="s">
        <v>133</v>
      </c>
    </row>
    <row r="56" spans="1:4" ht="16.5" customHeight="1">
      <c r="A56" s="5">
        <v>61</v>
      </c>
      <c r="B56" s="81" t="str">
        <f>HYPERLINK("https://app1.mindai.com/user-transaction.html","https://app1.mindai.com/user-transaction.html")</f>
        <v>https://app1.mindai.com/user-transaction.html</v>
      </c>
      <c r="C56" s="5">
        <v>702</v>
      </c>
      <c r="D56" s="5" t="s">
        <v>134</v>
      </c>
    </row>
    <row r="57" spans="1:4" ht="16.5" customHeight="1">
      <c r="A57" s="5">
        <v>64</v>
      </c>
      <c r="B57" s="6" t="s">
        <v>137</v>
      </c>
      <c r="C57" s="5">
        <v>658</v>
      </c>
      <c r="D57" s="5" t="s">
        <v>138</v>
      </c>
    </row>
    <row r="58" spans="1:4" ht="16.5" customHeight="1">
      <c r="A58" s="5">
        <v>65</v>
      </c>
      <c r="B58" s="82" t="str">
        <f>HYPERLINK("https://app1.mindai.com/app.html#/iiproject/2859/join","https://app1.mindai.com/app.html#/iiproject/2859/join")</f>
        <v>https://app1.mindai.com/app.html#/iiproject/2859/join</v>
      </c>
      <c r="C58" s="5">
        <v>582</v>
      </c>
      <c r="D58" s="5" t="s">
        <v>139</v>
      </c>
    </row>
    <row r="59" spans="1:4" ht="16.5" customHeight="1">
      <c r="A59" s="5">
        <v>66</v>
      </c>
      <c r="B59" s="83" t="str">
        <f>HYPERLINK("https://app1.mindai.com/invest.html?projectId=50517","https://app1.mindai.com/invest.html?projectId=50517")</f>
        <v>https://app1.mindai.com/invest.html?projectId=50517</v>
      </c>
      <c r="C59" s="5">
        <v>574</v>
      </c>
      <c r="D59" s="5" t="s">
        <v>140</v>
      </c>
    </row>
    <row r="60" spans="1:4" ht="16.5" customHeight="1">
      <c r="A60" s="5">
        <v>67</v>
      </c>
      <c r="B60" s="84" t="str">
        <f>HYPERLINK("https://app1.mindai.com/app.html#/iiproject/2850","https://app1.mindai.com/app.html#/iiproject/2850")</f>
        <v>https://app1.mindai.com/app.html#/iiproject/2850</v>
      </c>
      <c r="C60" s="5">
        <v>540</v>
      </c>
      <c r="D60" s="5" t="s">
        <v>141</v>
      </c>
    </row>
    <row r="61" spans="1:4" ht="16.5" customHeight="1">
      <c r="A61" s="5">
        <v>68</v>
      </c>
      <c r="B61" s="85" t="str">
        <f>HYPERLINK("https://app1.mindai.com/app.html#/iiproject/2810/join","https://app1.mindai.com/app.html#/iiproject/2810/join")</f>
        <v>https://app1.mindai.com/app.html#/iiproject/2810/join</v>
      </c>
      <c r="C61" s="5">
        <v>533</v>
      </c>
      <c r="D61" s="5" t="s">
        <v>142</v>
      </c>
    </row>
    <row r="62" spans="1:4" ht="16.5" customHeight="1">
      <c r="A62" s="5">
        <v>69</v>
      </c>
      <c r="B62" s="86" t="str">
        <f>HYPERLINK("https://app1.mindai.com/vip/views/goodsList.html","https://app1.mindai.com/vip/views/goodsList.html")</f>
        <v>https://app1.mindai.com/vip/views/goodsList.html</v>
      </c>
      <c r="C62" s="5">
        <v>517</v>
      </c>
      <c r="D62" s="5" t="s">
        <v>143</v>
      </c>
    </row>
    <row r="63" spans="1:4" ht="16.5" customHeight="1">
      <c r="A63" s="5">
        <v>71</v>
      </c>
      <c r="B63" s="87" t="str">
        <f>HYPERLINK("https://app1.mindai.com/invest.html?projectId=50519","https://app1.mindai.com/invest.html?projectId=50519")</f>
        <v>https://app1.mindai.com/invest.html?projectId=50519</v>
      </c>
      <c r="C63" s="5">
        <v>511</v>
      </c>
      <c r="D63" s="5" t="s">
        <v>145</v>
      </c>
    </row>
    <row r="64" spans="1:4" ht="16.5" customHeight="1">
      <c r="A64" s="5">
        <v>72</v>
      </c>
      <c r="B64" s="88" t="str">
        <f>HYPERLINK("https://app1.mindai.com/app.html#/iiproject/2854","https://app1.mindai.com/app.html#/iiproject/2854")</f>
        <v>https://app1.mindai.com/app.html#/iiproject/2854</v>
      </c>
      <c r="C64" s="5">
        <v>507</v>
      </c>
      <c r="D64" s="5" t="s">
        <v>146</v>
      </c>
    </row>
    <row r="65" spans="1:4" ht="16.5" customHeight="1">
      <c r="A65" s="5">
        <v>73</v>
      </c>
      <c r="B65" s="89" t="str">
        <f>HYPERLINK("https://app1.mindai.com/topup.html","https://app1.mindai.com/topup.html")</f>
        <v>https://app1.mindai.com/topup.html</v>
      </c>
      <c r="C65" s="5">
        <v>507</v>
      </c>
      <c r="D65" s="5" t="s">
        <v>19</v>
      </c>
    </row>
    <row r="66" spans="1:4" ht="16.5" customHeight="1">
      <c r="A66" s="5">
        <v>74</v>
      </c>
      <c r="B66" s="90" t="str">
        <f>HYPERLINK("https://app1.mindai.com/app.html#/iiproject/2840","https://app1.mindai.com/app.html#/iiproject/2840")</f>
        <v>https://app1.mindai.com/app.html#/iiproject/2840</v>
      </c>
      <c r="C66" s="5">
        <v>490</v>
      </c>
      <c r="D66" s="5" t="s">
        <v>147</v>
      </c>
    </row>
    <row r="67" spans="1:4" ht="16.5" customHeight="1">
      <c r="A67" s="5">
        <v>75</v>
      </c>
      <c r="B67" s="91" t="str">
        <f>HYPERLINK("https://app1.mindai.com/app.html#/iiproject/2812","https://app1.mindai.com/app.html#/iiproject/2812")</f>
        <v>https://app1.mindai.com/app.html#/iiproject/2812</v>
      </c>
      <c r="C67" s="5">
        <v>488</v>
      </c>
      <c r="D67" s="5" t="s">
        <v>148</v>
      </c>
    </row>
    <row r="68" spans="1:4" ht="16.5" customHeight="1">
      <c r="A68" s="5">
        <v>76</v>
      </c>
      <c r="B68" s="6" t="s">
        <v>15</v>
      </c>
      <c r="C68" s="5">
        <v>486</v>
      </c>
      <c r="D68" s="5" t="s">
        <v>149</v>
      </c>
    </row>
    <row r="69" spans="1:4" ht="16.5" customHeight="1">
      <c r="A69" s="5">
        <v>77</v>
      </c>
      <c r="B69" s="92" t="str">
        <f>HYPERLINK("https://app1.mindai.com/help.html","https://app1.mindai.com/help.html")</f>
        <v>https://app1.mindai.com/help.html</v>
      </c>
      <c r="C69" s="5">
        <v>471</v>
      </c>
      <c r="D69" s="5" t="s">
        <v>150</v>
      </c>
    </row>
    <row r="70" spans="1:4" ht="16.5" customHeight="1">
      <c r="A70" s="5">
        <v>78</v>
      </c>
      <c r="B70" s="93" t="str">
        <f>HYPERLINK("https://app1.mindai.com/app.html#/iiproject/2846","https://app1.mindai.com/app.html#/iiproject/2846")</f>
        <v>https://app1.mindai.com/app.html#/iiproject/2846</v>
      </c>
      <c r="C70" s="5">
        <v>457</v>
      </c>
      <c r="D70" s="5" t="s">
        <v>151</v>
      </c>
    </row>
    <row r="71" spans="1:4" ht="16.5" customHeight="1">
      <c r="A71" s="5">
        <v>80</v>
      </c>
      <c r="B71" s="94" t="str">
        <f>HYPERLINK("https://app1.mindai.com/invest.html?projectId=50518","https://app1.mindai.com/invest.html?projectId=50518")</f>
        <v>https://app1.mindai.com/invest.html?projectId=50518</v>
      </c>
      <c r="C71" s="5">
        <v>436</v>
      </c>
      <c r="D71" s="5" t="s">
        <v>153</v>
      </c>
    </row>
    <row r="72" spans="1:4" ht="16.5" customHeight="1">
      <c r="A72" s="5">
        <v>81</v>
      </c>
      <c r="B72" s="95" t="str">
        <f>HYPERLINK("https://app1.mindai.com/mytask.html","https://app1.mindai.com/mytask.html")</f>
        <v>https://app1.mindai.com/mytask.html</v>
      </c>
      <c r="C72" s="5">
        <v>409</v>
      </c>
      <c r="D72" s="5" t="s">
        <v>154</v>
      </c>
    </row>
    <row r="73" spans="1:4" ht="16.5" customHeight="1">
      <c r="A73" s="5">
        <v>82</v>
      </c>
      <c r="B73" s="96" t="str">
        <f>HYPERLINK("https://app1.mindai.com/app.html#/iiproject/2854/join","https://app1.mindai.com/app.html#/iiproject/2854/join")</f>
        <v>https://app1.mindai.com/app.html#/iiproject/2854/join</v>
      </c>
      <c r="C73" s="5">
        <v>403</v>
      </c>
      <c r="D73" s="5" t="s">
        <v>155</v>
      </c>
    </row>
    <row r="74" spans="1:4" ht="16.5" customHeight="1">
      <c r="A74" s="5">
        <v>83</v>
      </c>
      <c r="B74" s="97" t="str">
        <f>HYPERLINK("https://app1.mindai.com/invest.html?projectId=50502","https://app1.mindai.com/invest.html?projectId=50502")</f>
        <v>https://app1.mindai.com/invest.html?projectId=50502</v>
      </c>
      <c r="C74" s="5">
        <v>394</v>
      </c>
      <c r="D74" s="5" t="s">
        <v>156</v>
      </c>
    </row>
    <row r="75" spans="1:4" ht="16.5" customHeight="1">
      <c r="A75" s="5">
        <v>84</v>
      </c>
      <c r="B75" s="6" t="s">
        <v>157</v>
      </c>
      <c r="C75" s="5">
        <v>390</v>
      </c>
      <c r="D75" s="5" t="s">
        <v>158</v>
      </c>
    </row>
    <row r="76" spans="1:4" ht="16.5" customHeight="1">
      <c r="A76" s="5">
        <v>85</v>
      </c>
      <c r="B76" s="6" t="s">
        <v>159</v>
      </c>
      <c r="C76" s="5">
        <v>383</v>
      </c>
      <c r="D76" s="5" t="s">
        <v>160</v>
      </c>
    </row>
    <row r="77" spans="1:4" ht="16.5" customHeight="1">
      <c r="A77" s="5">
        <v>86</v>
      </c>
      <c r="B77" s="98" t="str">
        <f>HYPERLINK("https://app1.mindai.com/open.html","https://app1.mindai.com/open.html")</f>
        <v>https://app1.mindai.com/open.html</v>
      </c>
      <c r="C77" s="5">
        <v>377</v>
      </c>
      <c r="D77" s="5" t="s">
        <v>161</v>
      </c>
    </row>
    <row r="78" spans="1:4" ht="16.5" customHeight="1">
      <c r="A78" s="5">
        <v>87</v>
      </c>
      <c r="B78" s="6" t="s">
        <v>162</v>
      </c>
      <c r="C78" s="5">
        <v>365</v>
      </c>
      <c r="D78" s="5" t="s">
        <v>163</v>
      </c>
    </row>
    <row r="79" spans="1:4" ht="16.5" customHeight="1">
      <c r="A79" s="5">
        <v>88</v>
      </c>
      <c r="B79" s="99" t="str">
        <f>HYPERLINK("https://app1.mindai.com/vip/views/my_point_history.html","https://app1.mindai.com/vip/views/my_point_history.html")</f>
        <v>https://app1.mindai.com/vip/views/my_point_history.html</v>
      </c>
      <c r="C79" s="5">
        <v>358</v>
      </c>
      <c r="D79" s="5" t="s">
        <v>164</v>
      </c>
    </row>
    <row r="80" spans="1:4" ht="16.5" customHeight="1">
      <c r="A80" s="5">
        <v>91</v>
      </c>
      <c r="B80" s="100" t="str">
        <f>HYPERLINK("https://app1.mindai.com/app.html#/iiproject/2831","https://app1.mindai.com/app.html#/iiproject/2831")</f>
        <v>https://app1.mindai.com/app.html#/iiproject/2831</v>
      </c>
      <c r="C80" s="5">
        <v>334</v>
      </c>
      <c r="D80" s="5" t="s">
        <v>167</v>
      </c>
    </row>
    <row r="81" spans="1:4" ht="16.5" customHeight="1">
      <c r="A81" s="5">
        <v>93</v>
      </c>
      <c r="B81" s="101" t="str">
        <f>HYPERLINK("https://app1.mindai.com/app.html#/iiproject/2840/join","https://app1.mindai.com/app.html#/iiproject/2840/join")</f>
        <v>https://app1.mindai.com/app.html#/iiproject/2840/join</v>
      </c>
      <c r="C81" s="5">
        <v>323</v>
      </c>
      <c r="D81" s="5" t="s">
        <v>169</v>
      </c>
    </row>
    <row r="82" spans="1:4" ht="16.5" customHeight="1">
      <c r="A82" s="5">
        <v>94</v>
      </c>
      <c r="B82" s="102" t="str">
        <f>HYPERLINK("https://app1.mindai.com/app.html#/iiproject/2833","https://app1.mindai.com/app.html#/iiproject/2833")</f>
        <v>https://app1.mindai.com/app.html#/iiproject/2833</v>
      </c>
      <c r="C82" s="5">
        <v>311</v>
      </c>
      <c r="D82" s="5" t="s">
        <v>170</v>
      </c>
    </row>
    <row r="83" spans="1:4" ht="16.5" customHeight="1">
      <c r="A83" s="5">
        <v>95</v>
      </c>
      <c r="B83" s="103" t="str">
        <f>HYPERLINK("https://app1.mindai.com/myinfo.html","https://app1.mindai.com/myinfo.html")</f>
        <v>https://app1.mindai.com/myinfo.html</v>
      </c>
      <c r="C83" s="5">
        <v>303</v>
      </c>
      <c r="D83" s="5" t="s">
        <v>171</v>
      </c>
    </row>
    <row r="84" spans="1:4" ht="16.5" customHeight="1">
      <c r="A84" s="5">
        <v>96</v>
      </c>
      <c r="B84" s="6" t="s">
        <v>172</v>
      </c>
      <c r="C84" s="5">
        <v>302</v>
      </c>
      <c r="D84" s="5" t="s">
        <v>173</v>
      </c>
    </row>
    <row r="85" spans="1:4" ht="16.5" customHeight="1">
      <c r="A85" s="5">
        <v>97</v>
      </c>
      <c r="B85" s="6" t="s">
        <v>174</v>
      </c>
      <c r="C85" s="5">
        <v>299</v>
      </c>
      <c r="D85" s="5" t="s">
        <v>175</v>
      </c>
    </row>
    <row r="86" spans="1:4" ht="16.5" customHeight="1">
      <c r="A86" s="5">
        <v>98</v>
      </c>
      <c r="B86" s="104" t="str">
        <f>HYPERLINK("https://app1.mindai.com/app.html#/iiproject/2869","https://app1.mindai.com/app.html#/iiproject/2869")</f>
        <v>https://app1.mindai.com/app.html#/iiproject/2869</v>
      </c>
      <c r="C86" s="5">
        <v>297</v>
      </c>
      <c r="D86" s="5" t="s">
        <v>176</v>
      </c>
    </row>
    <row r="87" spans="1:4" ht="16.5" customHeight="1">
      <c r="A87" s="5">
        <v>99</v>
      </c>
      <c r="B87" s="105" t="str">
        <f>HYPERLINK("https://bank.mindai.com/activity/banner1/index.html","https://bank.mindai.com/activity/banner1/index.html")</f>
        <v>https://bank.mindai.com/activity/banner1/index.html</v>
      </c>
      <c r="C87" s="5">
        <v>285</v>
      </c>
      <c r="D87" s="5" t="s">
        <v>177</v>
      </c>
    </row>
    <row r="88" spans="1:4" ht="16.5" customHeight="1">
      <c r="A88" s="5">
        <v>133</v>
      </c>
      <c r="B88" s="6" t="s">
        <v>179</v>
      </c>
      <c r="C88" s="5">
        <v>204</v>
      </c>
      <c r="D88" s="5" t="s">
        <v>180</v>
      </c>
    </row>
    <row r="89" spans="1:4" ht="16.5" customHeight="1">
      <c r="A89" s="5">
        <v>144</v>
      </c>
      <c r="B89" s="6" t="s">
        <v>181</v>
      </c>
      <c r="C89" s="5">
        <v>175</v>
      </c>
      <c r="D89" s="5" t="s">
        <v>182</v>
      </c>
    </row>
    <row r="90" spans="1:4" ht="16.5" customHeight="1">
      <c r="A90" s="5">
        <v>172</v>
      </c>
      <c r="B90" s="6" t="s">
        <v>183</v>
      </c>
      <c r="C90" s="5">
        <v>115</v>
      </c>
      <c r="D90" s="5" t="s">
        <v>184</v>
      </c>
    </row>
    <row r="91" spans="1:4" ht="16.5" customHeight="1">
      <c r="A91" s="5">
        <v>191</v>
      </c>
      <c r="B91" s="6" t="s">
        <v>185</v>
      </c>
      <c r="C91" s="5">
        <v>93</v>
      </c>
      <c r="D91" s="5" t="s">
        <v>186</v>
      </c>
    </row>
    <row r="92" spans="1:4" ht="16.5" customHeight="1">
      <c r="A92" s="5">
        <v>198</v>
      </c>
      <c r="B92" s="6" t="s">
        <v>187</v>
      </c>
      <c r="C92" s="5">
        <v>85</v>
      </c>
      <c r="D92" s="5" t="s">
        <v>188</v>
      </c>
    </row>
    <row r="93" spans="1:4" ht="16.5" customHeight="1">
      <c r="A93" s="5">
        <v>204</v>
      </c>
      <c r="B93" s="6" t="s">
        <v>189</v>
      </c>
      <c r="C93" s="5">
        <v>81</v>
      </c>
      <c r="D93" s="5" t="s">
        <v>190</v>
      </c>
    </row>
    <row r="94" spans="1:4" ht="16.5" customHeight="1">
      <c r="A94" s="5">
        <v>208</v>
      </c>
      <c r="B94" s="6" t="s">
        <v>191</v>
      </c>
      <c r="C94" s="5">
        <v>78</v>
      </c>
      <c r="D94" s="5" t="s">
        <v>192</v>
      </c>
    </row>
    <row r="95" spans="1:4" ht="16.5" customHeight="1">
      <c r="A95" s="5">
        <v>228</v>
      </c>
      <c r="B95" s="6" t="s">
        <v>193</v>
      </c>
      <c r="C95" s="5">
        <v>69</v>
      </c>
      <c r="D95" s="5" t="s">
        <v>194</v>
      </c>
    </row>
    <row r="96" spans="1:4" ht="16.5" customHeight="1">
      <c r="A96" s="5">
        <v>230</v>
      </c>
      <c r="B96" s="6" t="s">
        <v>195</v>
      </c>
      <c r="C96" s="5">
        <v>66</v>
      </c>
      <c r="D96" s="5" t="s">
        <v>196</v>
      </c>
    </row>
    <row r="97" spans="1:4" ht="16.5" customHeight="1">
      <c r="A97" s="5">
        <v>237</v>
      </c>
      <c r="B97" s="6" t="s">
        <v>197</v>
      </c>
      <c r="C97" s="5">
        <v>64</v>
      </c>
      <c r="D97" s="5" t="s">
        <v>198</v>
      </c>
    </row>
    <row r="98" spans="1:4" ht="16.5" customHeight="1">
      <c r="A98" s="5">
        <v>244</v>
      </c>
      <c r="B98" s="6" t="s">
        <v>199</v>
      </c>
      <c r="C98" s="5">
        <v>59</v>
      </c>
      <c r="D98" s="5" t="s">
        <v>200</v>
      </c>
    </row>
    <row r="99" spans="1:4" ht="16.5" customHeight="1">
      <c r="A99" s="5">
        <v>257</v>
      </c>
      <c r="B99" s="6" t="s">
        <v>3</v>
      </c>
      <c r="C99" s="5">
        <v>53</v>
      </c>
      <c r="D99" s="5" t="s">
        <v>2</v>
      </c>
    </row>
    <row r="100" spans="1:4" ht="16.5" customHeight="1">
      <c r="A100" s="5">
        <v>267</v>
      </c>
      <c r="B100" s="6" t="s">
        <v>201</v>
      </c>
      <c r="C100" s="5">
        <v>49</v>
      </c>
      <c r="D100" s="5" t="s">
        <v>202</v>
      </c>
    </row>
    <row r="101" spans="1:4" ht="16.5" customHeight="1">
      <c r="A101" s="5">
        <v>294</v>
      </c>
      <c r="B101" s="6" t="s">
        <v>203</v>
      </c>
      <c r="C101" s="5">
        <v>39</v>
      </c>
      <c r="D101" s="5" t="s">
        <v>204</v>
      </c>
    </row>
    <row r="102" spans="1:4" ht="16.5" customHeight="1">
      <c r="A102" s="5">
        <v>317</v>
      </c>
      <c r="B102" s="6" t="s">
        <v>205</v>
      </c>
      <c r="C102" s="5">
        <v>31</v>
      </c>
      <c r="D102" s="5" t="s">
        <v>206</v>
      </c>
    </row>
    <row r="103" spans="1:4" ht="16.5" customHeight="1">
      <c r="A103" s="5">
        <v>318</v>
      </c>
      <c r="B103" s="6" t="s">
        <v>207</v>
      </c>
      <c r="C103" s="5">
        <v>30</v>
      </c>
      <c r="D103" s="5" t="s">
        <v>208</v>
      </c>
    </row>
    <row r="104" spans="1:4" ht="16.5" customHeight="1">
      <c r="A104" s="5">
        <v>333</v>
      </c>
      <c r="B104" s="6" t="s">
        <v>209</v>
      </c>
      <c r="C104" s="5">
        <v>27</v>
      </c>
      <c r="D104" s="5" t="s">
        <v>210</v>
      </c>
    </row>
    <row r="105" spans="1:4" ht="16.5" customHeight="1">
      <c r="A105" s="5">
        <v>338</v>
      </c>
      <c r="B105" s="6" t="s">
        <v>211</v>
      </c>
      <c r="C105" s="5">
        <v>26</v>
      </c>
      <c r="D105" s="5" t="s">
        <v>212</v>
      </c>
    </row>
    <row r="106" spans="1:4" ht="16.5" customHeight="1">
      <c r="A106" s="5">
        <v>346</v>
      </c>
      <c r="B106" s="6" t="s">
        <v>213</v>
      </c>
      <c r="C106" s="5">
        <v>24</v>
      </c>
      <c r="D106" s="5" t="s">
        <v>214</v>
      </c>
    </row>
    <row r="107" spans="1:4" ht="16.5" customHeight="1">
      <c r="A107" s="5">
        <v>372</v>
      </c>
      <c r="B107" s="6" t="s">
        <v>215</v>
      </c>
      <c r="C107" s="5">
        <v>20</v>
      </c>
      <c r="D107" s="5" t="s">
        <v>216</v>
      </c>
    </row>
    <row r="108" spans="1:4" ht="16.5" customHeight="1">
      <c r="A108" s="5">
        <v>388</v>
      </c>
      <c r="B108" s="6" t="s">
        <v>217</v>
      </c>
      <c r="C108" s="5">
        <v>18</v>
      </c>
      <c r="D108" s="5" t="s">
        <v>218</v>
      </c>
    </row>
    <row r="109" spans="1:4" ht="16.5" customHeight="1">
      <c r="A109" s="5">
        <v>403</v>
      </c>
      <c r="B109" s="6" t="s">
        <v>219</v>
      </c>
      <c r="C109" s="5">
        <v>17</v>
      </c>
      <c r="D109" s="5" t="s">
        <v>220</v>
      </c>
    </row>
    <row r="110" spans="1:4" ht="16.5" customHeight="1">
      <c r="A110" s="5">
        <v>407</v>
      </c>
      <c r="B110" s="6" t="s">
        <v>221</v>
      </c>
      <c r="C110" s="5">
        <v>17</v>
      </c>
      <c r="D110" s="5" t="s">
        <v>222</v>
      </c>
    </row>
    <row r="111" spans="1:4" ht="16.5" customHeight="1">
      <c r="A111" s="5">
        <v>450</v>
      </c>
      <c r="B111" s="6" t="s">
        <v>223</v>
      </c>
      <c r="C111" s="5">
        <v>14</v>
      </c>
      <c r="D111" s="5" t="s">
        <v>224</v>
      </c>
    </row>
    <row r="112" spans="1:4" ht="16.5" customHeight="1">
      <c r="A112" s="5">
        <v>591</v>
      </c>
      <c r="B112" s="6" t="s">
        <v>225</v>
      </c>
      <c r="C112" s="5">
        <v>10</v>
      </c>
      <c r="D112" s="5" t="s">
        <v>226</v>
      </c>
    </row>
    <row r="113" spans="1:4" ht="16.5" customHeight="1">
      <c r="A113" s="5">
        <v>622</v>
      </c>
      <c r="B113" s="6" t="s">
        <v>227</v>
      </c>
      <c r="C113" s="5">
        <v>9</v>
      </c>
      <c r="D113" s="5" t="s">
        <v>228</v>
      </c>
    </row>
    <row r="114" spans="1:4" ht="16.5" customHeight="1">
      <c r="A114" s="5">
        <v>628</v>
      </c>
      <c r="B114" s="6" t="s">
        <v>229</v>
      </c>
      <c r="C114" s="5">
        <v>9</v>
      </c>
      <c r="D114" s="5" t="s">
        <v>230</v>
      </c>
    </row>
    <row r="115" spans="1:4" ht="16.5" customHeight="1">
      <c r="A115" s="5">
        <v>646</v>
      </c>
      <c r="B115" s="6" t="s">
        <v>231</v>
      </c>
      <c r="C115" s="5">
        <v>8</v>
      </c>
      <c r="D115" s="5" t="s">
        <v>232</v>
      </c>
    </row>
    <row r="116" spans="1:4" ht="16.5" customHeight="1">
      <c r="A116" s="5">
        <v>752</v>
      </c>
      <c r="B116" s="6" t="s">
        <v>233</v>
      </c>
      <c r="C116" s="5">
        <v>7</v>
      </c>
      <c r="D116" s="5" t="s">
        <v>234</v>
      </c>
    </row>
    <row r="117" spans="1:4" ht="16.5" customHeight="1">
      <c r="A117" s="5">
        <v>841</v>
      </c>
      <c r="B117" s="6" t="s">
        <v>235</v>
      </c>
      <c r="C117" s="5">
        <v>6</v>
      </c>
      <c r="D117" s="5" t="s">
        <v>236</v>
      </c>
    </row>
    <row r="118" spans="1:4" ht="16.5" customHeight="1">
      <c r="A118" s="5">
        <v>850</v>
      </c>
      <c r="B118" s="6" t="s">
        <v>237</v>
      </c>
      <c r="C118" s="5">
        <v>6</v>
      </c>
      <c r="D118" s="5" t="s">
        <v>238</v>
      </c>
    </row>
    <row r="119" spans="1:4" ht="16.5" customHeight="1">
      <c r="A119" s="5">
        <v>953</v>
      </c>
      <c r="B119" s="6" t="s">
        <v>239</v>
      </c>
      <c r="C119" s="5">
        <v>6</v>
      </c>
      <c r="D119" s="5" t="s">
        <v>240</v>
      </c>
    </row>
    <row r="120" spans="1:4" ht="16.5" customHeight="1">
      <c r="A120" s="5">
        <v>1108</v>
      </c>
      <c r="B120" s="6" t="s">
        <v>241</v>
      </c>
      <c r="C120" s="5">
        <v>5</v>
      </c>
      <c r="D120" s="5" t="s">
        <v>242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"/>
  <sheetViews>
    <sheetView workbookViewId="0"/>
  </sheetViews>
  <sheetFormatPr baseColWidth="10" defaultColWidth="12.5" defaultRowHeight="16.5" customHeight="1" x14ac:dyDescent="0"/>
  <cols>
    <col min="2" max="2" width="67.6640625" customWidth="1"/>
    <col min="4" max="4" width="21.1640625" customWidth="1"/>
  </cols>
  <sheetData>
    <row r="1" spans="1:4" ht="16.5" customHeight="1">
      <c r="A1" s="5" t="s">
        <v>178</v>
      </c>
      <c r="B1" s="5" t="s">
        <v>54</v>
      </c>
      <c r="C1" s="5" t="s">
        <v>55</v>
      </c>
      <c r="D1" s="5"/>
    </row>
    <row r="2" spans="1:4" ht="16.5" customHeight="1">
      <c r="A2" s="5">
        <v>2</v>
      </c>
      <c r="B2" s="6" t="s">
        <v>56</v>
      </c>
      <c r="C2" s="5">
        <v>39537</v>
      </c>
      <c r="D2" s="5" t="s">
        <v>57</v>
      </c>
    </row>
    <row r="3" spans="1:4" ht="16.5" customHeight="1">
      <c r="A3" s="5">
        <v>3</v>
      </c>
      <c r="B3" s="6" t="s">
        <v>58</v>
      </c>
      <c r="C3" s="5">
        <v>37425</v>
      </c>
      <c r="D3" s="5" t="s">
        <v>59</v>
      </c>
    </row>
    <row r="4" spans="1:4" ht="16.5" customHeight="1">
      <c r="A4" s="5">
        <v>4</v>
      </c>
      <c r="B4" s="6" t="s">
        <v>60</v>
      </c>
      <c r="C4" s="5">
        <v>29350</v>
      </c>
      <c r="D4" s="5" t="s">
        <v>61</v>
      </c>
    </row>
    <row r="5" spans="1:4" ht="16.5" customHeight="1">
      <c r="A5" s="5">
        <v>5</v>
      </c>
      <c r="B5" s="62" t="str">
        <f>HYPERLINK("https://app1.mindai.com/index.html","https://app1.mindai.com/index.html")</f>
        <v>https://app1.mindai.com/index.html</v>
      </c>
      <c r="C5" s="5">
        <v>28843</v>
      </c>
      <c r="D5" s="5" t="s">
        <v>62</v>
      </c>
    </row>
    <row r="6" spans="1:4" ht="16.5" customHeight="1">
      <c r="A6" s="5">
        <v>6</v>
      </c>
      <c r="B6" s="63" t="str">
        <f>HYPERLINK("https://app1.mindai.com/user.html","https://app1.mindai.com/user.html")</f>
        <v>https://app1.mindai.com/user.html</v>
      </c>
      <c r="C6" s="5">
        <v>28795</v>
      </c>
      <c r="D6" s="5" t="s">
        <v>63</v>
      </c>
    </row>
    <row r="7" spans="1:4" ht="16.5" customHeight="1">
      <c r="A7" s="5">
        <v>7</v>
      </c>
      <c r="B7" s="6" t="s">
        <v>64</v>
      </c>
      <c r="C7" s="5">
        <v>27064</v>
      </c>
      <c r="D7" s="5" t="s">
        <v>65</v>
      </c>
    </row>
    <row r="8" spans="1:4" ht="16.5" customHeight="1">
      <c r="A8" s="5">
        <v>8</v>
      </c>
      <c r="B8" s="6" t="s">
        <v>66</v>
      </c>
      <c r="C8" s="5">
        <v>19077</v>
      </c>
      <c r="D8" s="5" t="s">
        <v>67</v>
      </c>
    </row>
    <row r="9" spans="1:4" ht="16.5" customHeight="1">
      <c r="A9" s="5">
        <v>9</v>
      </c>
      <c r="B9" s="6" t="s">
        <v>68</v>
      </c>
      <c r="C9" s="5">
        <v>17270</v>
      </c>
      <c r="D9" s="5" t="s">
        <v>69</v>
      </c>
    </row>
    <row r="10" spans="1:4" ht="16.5" customHeight="1">
      <c r="A10" s="5">
        <v>10</v>
      </c>
      <c r="B10" s="6" t="s">
        <v>70</v>
      </c>
      <c r="C10" s="5">
        <v>14546</v>
      </c>
      <c r="D10" s="5" t="s">
        <v>71</v>
      </c>
    </row>
    <row r="11" spans="1:4" ht="16.5" customHeight="1">
      <c r="A11" s="5">
        <v>12</v>
      </c>
      <c r="B11" s="6" t="s">
        <v>73</v>
      </c>
      <c r="C11" s="5">
        <v>8627</v>
      </c>
      <c r="D11" s="5" t="s">
        <v>74</v>
      </c>
    </row>
    <row r="12" spans="1:4" ht="16.5" customHeight="1">
      <c r="A12" s="5">
        <v>13</v>
      </c>
      <c r="B12" s="64" t="str">
        <f>HYPERLINK("https://app1.mindai.com/vip/views/past_result.html","https://app1.mindai.com/vip/views/past_result.html")</f>
        <v>https://app1.mindai.com/vip/views/past_result.html</v>
      </c>
      <c r="C12" s="5">
        <v>7980</v>
      </c>
      <c r="D12" s="5" t="s">
        <v>75</v>
      </c>
    </row>
    <row r="13" spans="1:4" ht="16.5" customHeight="1">
      <c r="A13" s="5">
        <v>14</v>
      </c>
      <c r="B13" s="65" t="str">
        <f>HYPERLINK("https://app1.mindai.com/vip/views/shop_index.html","https://app1.mindai.com/vip/views/shop_index.html")</f>
        <v>https://app1.mindai.com/vip/views/shop_index.html</v>
      </c>
      <c r="C13" s="5">
        <v>6523</v>
      </c>
      <c r="D13" s="5" t="s">
        <v>76</v>
      </c>
    </row>
    <row r="14" spans="1:4" ht="16.5" customHeight="1">
      <c r="A14" s="5">
        <v>15</v>
      </c>
      <c r="B14" s="6" t="s">
        <v>77</v>
      </c>
      <c r="C14" s="5">
        <v>6495</v>
      </c>
      <c r="D14" s="5" t="s">
        <v>69</v>
      </c>
    </row>
    <row r="15" spans="1:4" ht="16.5" customHeight="1">
      <c r="A15" s="5">
        <v>16</v>
      </c>
      <c r="B15" s="6" t="s">
        <v>78</v>
      </c>
      <c r="C15" s="5">
        <v>6450</v>
      </c>
      <c r="D15" s="5" t="s">
        <v>79</v>
      </c>
    </row>
    <row r="16" spans="1:4" ht="16.5" customHeight="1">
      <c r="A16" s="5">
        <v>17</v>
      </c>
      <c r="B16" s="6" t="s">
        <v>80</v>
      </c>
      <c r="C16" s="5">
        <v>5494</v>
      </c>
      <c r="D16" s="5" t="s">
        <v>81</v>
      </c>
    </row>
    <row r="17" spans="1:4" ht="16.5" customHeight="1">
      <c r="A17" s="5">
        <v>18</v>
      </c>
      <c r="B17" s="6" t="s">
        <v>82</v>
      </c>
      <c r="C17" s="5">
        <v>5253</v>
      </c>
      <c r="D17" s="5" t="s">
        <v>71</v>
      </c>
    </row>
    <row r="18" spans="1:4" ht="16.5" customHeight="1">
      <c r="A18" s="5">
        <v>19</v>
      </c>
      <c r="B18" s="6" t="s">
        <v>83</v>
      </c>
      <c r="C18" s="5">
        <v>5173</v>
      </c>
      <c r="D18" s="5" t="s">
        <v>84</v>
      </c>
    </row>
    <row r="19" spans="1:4" ht="16.5" customHeight="1">
      <c r="A19" s="5">
        <v>20</v>
      </c>
      <c r="B19" s="6" t="s">
        <v>85</v>
      </c>
      <c r="C19" s="5">
        <v>4584</v>
      </c>
      <c r="D19" s="5" t="s">
        <v>75</v>
      </c>
    </row>
    <row r="20" spans="1:4" ht="16.5" customHeight="1">
      <c r="A20" s="5">
        <v>21</v>
      </c>
      <c r="B20" s="66" t="str">
        <f>HYPERLINK("https://app1.mindai.com/redpacket-list.html","https://app1.mindai.com/redpacket-list.html")</f>
        <v>https://app1.mindai.com/redpacket-list.html</v>
      </c>
      <c r="C20" s="5">
        <v>4175</v>
      </c>
      <c r="D20" s="5" t="s">
        <v>86</v>
      </c>
    </row>
    <row r="21" spans="1:4" ht="16.5" customHeight="1">
      <c r="A21" s="5">
        <v>22</v>
      </c>
      <c r="B21" s="6" t="s">
        <v>87</v>
      </c>
      <c r="C21" s="5">
        <v>4083</v>
      </c>
      <c r="D21" s="5" t="s">
        <v>88</v>
      </c>
    </row>
    <row r="22" spans="1:4" ht="16.5" customHeight="1">
      <c r="A22" s="5">
        <v>23</v>
      </c>
      <c r="B22" s="67" t="str">
        <f>HYPERLINK("https://app1.mindai.com/month-increase-list.html","https://app1.mindai.com/month-increase-list.html")</f>
        <v>https://app1.mindai.com/month-increase-list.html</v>
      </c>
      <c r="C22" s="5">
        <v>3901</v>
      </c>
      <c r="D22" s="5" t="s">
        <v>89</v>
      </c>
    </row>
    <row r="23" spans="1:4" ht="16.5" customHeight="1">
      <c r="A23" s="5">
        <v>24</v>
      </c>
      <c r="B23" s="68" t="str">
        <f>HYPERLINK("https://app1.mindai.com/intelligent-list.html","https://app1.mindai.com/intelligent-list.html")</f>
        <v>https://app1.mindai.com/intelligent-list.html</v>
      </c>
      <c r="C23" s="5">
        <v>3614</v>
      </c>
      <c r="D23" s="5" t="s">
        <v>90</v>
      </c>
    </row>
    <row r="24" spans="1:4" ht="16.5" customHeight="1">
      <c r="A24" s="5">
        <v>25</v>
      </c>
      <c r="B24" s="69" t="str">
        <f>HYPERLINK("https://app1.mindai.com/user-payment.html","https://app1.mindai.com/user-payment.html")</f>
        <v>https://app1.mindai.com/user-payment.html</v>
      </c>
      <c r="C24" s="5">
        <v>3390</v>
      </c>
      <c r="D24" s="5" t="s">
        <v>91</v>
      </c>
    </row>
    <row r="25" spans="1:4" ht="16.5" customHeight="1">
      <c r="A25" s="5">
        <v>26</v>
      </c>
      <c r="B25" s="6" t="s">
        <v>92</v>
      </c>
      <c r="C25" s="5">
        <v>2996</v>
      </c>
      <c r="D25" s="5" t="s">
        <v>93</v>
      </c>
    </row>
    <row r="26" spans="1:4" ht="16.5" customHeight="1">
      <c r="A26" s="5">
        <v>27</v>
      </c>
      <c r="B26" s="70" t="str">
        <f>HYPERLINK("https://app1.mindai.com/user-account.html","https://app1.mindai.com/user-account.html")</f>
        <v>https://app1.mindai.com/user-account.html</v>
      </c>
      <c r="C26" s="5">
        <v>2735</v>
      </c>
      <c r="D26" s="5" t="s">
        <v>94</v>
      </c>
    </row>
    <row r="27" spans="1:4" ht="16.5" customHeight="1">
      <c r="A27" s="5">
        <v>28</v>
      </c>
      <c r="B27" s="6" t="s">
        <v>14</v>
      </c>
      <c r="C27" s="5">
        <v>2354</v>
      </c>
      <c r="D27" s="5" t="s">
        <v>95</v>
      </c>
    </row>
    <row r="28" spans="1:4" ht="16.5" customHeight="1">
      <c r="A28" s="5">
        <v>29</v>
      </c>
      <c r="B28" s="6" t="s">
        <v>96</v>
      </c>
      <c r="C28" s="5">
        <v>2161</v>
      </c>
      <c r="D28" s="5" t="s">
        <v>97</v>
      </c>
    </row>
    <row r="29" spans="1:4" ht="16.5" customHeight="1">
      <c r="A29" s="5">
        <v>30</v>
      </c>
      <c r="B29" s="71" t="str">
        <f>HYPERLINK("https://app1.mindai.com/transfer.html","https://app1.mindai.com/transfer.html")</f>
        <v>https://app1.mindai.com/transfer.html</v>
      </c>
      <c r="C29" s="5">
        <v>2048</v>
      </c>
      <c r="D29" s="5" t="s">
        <v>98</v>
      </c>
    </row>
    <row r="30" spans="1:4" ht="16.5" customHeight="1">
      <c r="A30" s="5">
        <v>31</v>
      </c>
      <c r="B30" s="6" t="s">
        <v>99</v>
      </c>
      <c r="C30" s="5">
        <v>2028</v>
      </c>
      <c r="D30" s="5" t="s">
        <v>100</v>
      </c>
    </row>
    <row r="31" spans="1:4" ht="16.5" customHeight="1">
      <c r="A31" s="5">
        <v>32</v>
      </c>
      <c r="B31" s="6" t="s">
        <v>7</v>
      </c>
      <c r="C31" s="5">
        <v>1904</v>
      </c>
      <c r="D31" s="5" t="s">
        <v>101</v>
      </c>
    </row>
    <row r="32" spans="1:4" ht="16.5" customHeight="1">
      <c r="A32" s="5">
        <v>33</v>
      </c>
      <c r="B32" s="6" t="s">
        <v>102</v>
      </c>
      <c r="C32" s="5">
        <v>1900</v>
      </c>
      <c r="D32" s="5" t="s">
        <v>103</v>
      </c>
    </row>
    <row r="33" spans="1:4" ht="16.5" customHeight="1">
      <c r="A33" s="5">
        <v>34</v>
      </c>
      <c r="B33" s="72" t="str">
        <f>HYPERLINK("https://app1.mindai.com/vip/views/vip_center.html","https://app1.mindai.com/vip/views/vip_center.html")</f>
        <v>https://app1.mindai.com/vip/views/vip_center.html</v>
      </c>
      <c r="C33" s="5">
        <v>1805</v>
      </c>
      <c r="D33" s="5" t="s">
        <v>11</v>
      </c>
    </row>
    <row r="34" spans="1:4" ht="16.5" customHeight="1">
      <c r="A34" s="5">
        <v>35</v>
      </c>
      <c r="B34" s="6" t="s">
        <v>104</v>
      </c>
      <c r="C34" s="5">
        <v>1773</v>
      </c>
      <c r="D34" s="5" t="s">
        <v>89</v>
      </c>
    </row>
    <row r="35" spans="1:4" ht="16.5" customHeight="1">
      <c r="A35" s="5">
        <v>36</v>
      </c>
      <c r="B35" s="6" t="s">
        <v>105</v>
      </c>
      <c r="C35" s="5">
        <v>1762</v>
      </c>
      <c r="D35" s="5" t="s">
        <v>90</v>
      </c>
    </row>
    <row r="36" spans="1:4" ht="16.5" customHeight="1">
      <c r="A36" s="5">
        <v>37</v>
      </c>
      <c r="B36" s="6" t="s">
        <v>106</v>
      </c>
      <c r="C36" s="5">
        <v>1673</v>
      </c>
      <c r="D36" s="5" t="s">
        <v>107</v>
      </c>
    </row>
    <row r="37" spans="1:4" ht="16.5" customHeight="1">
      <c r="A37" s="5">
        <v>38</v>
      </c>
      <c r="B37" s="6" t="s">
        <v>108</v>
      </c>
      <c r="C37" s="5">
        <v>1609</v>
      </c>
      <c r="D37" s="5" t="s">
        <v>109</v>
      </c>
    </row>
    <row r="38" spans="1:4" ht="16.5" customHeight="1">
      <c r="A38" s="5">
        <v>39</v>
      </c>
      <c r="B38" s="6" t="s">
        <v>110</v>
      </c>
      <c r="C38" s="5">
        <v>1604</v>
      </c>
      <c r="D38" s="5" t="s">
        <v>111</v>
      </c>
    </row>
    <row r="39" spans="1:4" ht="16.5" customHeight="1">
      <c r="A39" s="5">
        <v>40</v>
      </c>
      <c r="B39" s="73" t="str">
        <f>HYPERLINK("https://app1.mindai.com/user-withdraw.html","https://app1.mindai.com/user-withdraw.html")</f>
        <v>https://app1.mindai.com/user-withdraw.html</v>
      </c>
      <c r="C39" s="5">
        <v>1510</v>
      </c>
      <c r="D39" s="5" t="s">
        <v>21</v>
      </c>
    </row>
    <row r="40" spans="1:4" ht="16.5" customHeight="1">
      <c r="A40" s="5">
        <v>41</v>
      </c>
      <c r="B40" s="6" t="s">
        <v>112</v>
      </c>
      <c r="C40" s="5">
        <v>1302</v>
      </c>
      <c r="D40" s="5" t="s">
        <v>93</v>
      </c>
    </row>
    <row r="41" spans="1:4" ht="16.5" customHeight="1">
      <c r="A41" s="5">
        <v>42</v>
      </c>
      <c r="B41" s="74" t="str">
        <f>HYPERLINK("https://app1.mindai.com/app.html#/more","https://app1.mindai.com/app.html#/more")</f>
        <v>https://app1.mindai.com/app.html#/more</v>
      </c>
      <c r="C41" s="5">
        <v>1301</v>
      </c>
      <c r="D41" s="5" t="s">
        <v>113</v>
      </c>
    </row>
    <row r="42" spans="1:4" ht="16.5" customHeight="1">
      <c r="A42" s="5">
        <v>43</v>
      </c>
      <c r="B42" s="75" t="str">
        <f>HYPERLINK("https://app1.mindai.com//app.html#/more","https://app1.mindai.com//app.html#/more")</f>
        <v>https://app1.mindai.com//app.html#/more</v>
      </c>
      <c r="C42" s="5">
        <v>1203</v>
      </c>
      <c r="D42" s="5" t="s">
        <v>113</v>
      </c>
    </row>
    <row r="43" spans="1:4" ht="16.5" customHeight="1">
      <c r="A43" s="5">
        <v>44</v>
      </c>
      <c r="B43" s="6" t="s">
        <v>114</v>
      </c>
      <c r="C43" s="5">
        <v>1192</v>
      </c>
      <c r="D43" s="5" t="s">
        <v>94</v>
      </c>
    </row>
    <row r="44" spans="1:4" ht="16.5" customHeight="1">
      <c r="A44" s="5">
        <v>45</v>
      </c>
      <c r="B44" s="76" t="str">
        <f>HYPERLINK("https://app1.mindai.com/easy-list.html","https://app1.mindai.com/easy-list.html")</f>
        <v>https://app1.mindai.com/easy-list.html</v>
      </c>
      <c r="C44" s="5">
        <v>1124</v>
      </c>
      <c r="D44" s="5" t="s">
        <v>115</v>
      </c>
    </row>
    <row r="45" spans="1:4" ht="16.5" customHeight="1">
      <c r="A45" s="5">
        <v>46</v>
      </c>
      <c r="B45" s="6" t="s">
        <v>116</v>
      </c>
      <c r="C45" s="5">
        <v>1043</v>
      </c>
      <c r="D45" s="5" t="s">
        <v>89</v>
      </c>
    </row>
    <row r="46" spans="1:4" ht="16.5" customHeight="1">
      <c r="A46" s="5">
        <v>47</v>
      </c>
      <c r="B46" s="77" t="str">
        <f>HYPERLINK("https://app1.mindai.com/app.html#/iiproject/2859","https://app1.mindai.com/app.html#/iiproject/2859")</f>
        <v>https://app1.mindai.com/app.html#/iiproject/2859</v>
      </c>
      <c r="C46" s="5">
        <v>988</v>
      </c>
      <c r="D46" s="5" t="s">
        <v>27</v>
      </c>
    </row>
    <row r="47" spans="1:4" ht="16.5" customHeight="1">
      <c r="A47" s="5">
        <v>48</v>
      </c>
      <c r="B47" s="6" t="s">
        <v>8</v>
      </c>
      <c r="C47" s="5">
        <v>951</v>
      </c>
      <c r="D47" s="5" t="s">
        <v>6</v>
      </c>
    </row>
    <row r="48" spans="1:4" ht="16.5" customHeight="1">
      <c r="A48" s="5">
        <v>49</v>
      </c>
      <c r="B48" s="78" t="str">
        <f>HYPERLINK("https://app1.mindai.com/error-tip.html","https://app1.mindai.com/error-tip.html")</f>
        <v>https://app1.mindai.com/error-tip.html</v>
      </c>
      <c r="C48" s="5">
        <v>943</v>
      </c>
      <c r="D48" s="5" t="s">
        <v>117</v>
      </c>
    </row>
    <row r="49" spans="1:4" ht="16.5" customHeight="1">
      <c r="A49" s="5">
        <v>51</v>
      </c>
      <c r="B49" s="6" t="s">
        <v>119</v>
      </c>
      <c r="C49" s="5">
        <v>928</v>
      </c>
      <c r="D49" s="5" t="s">
        <v>120</v>
      </c>
    </row>
    <row r="50" spans="1:4" ht="16.5" customHeight="1">
      <c r="A50" s="5">
        <v>52</v>
      </c>
      <c r="B50" s="79" t="str">
        <f>HYPERLINK("https://app1.mindai.com/app.html#/iiproject/2810","https://app1.mindai.com/app.html#/iiproject/2810")</f>
        <v>https://app1.mindai.com/app.html#/iiproject/2810</v>
      </c>
      <c r="C50" s="5">
        <v>925</v>
      </c>
      <c r="D50" s="5" t="s">
        <v>121</v>
      </c>
    </row>
    <row r="51" spans="1:4" ht="16.5" customHeight="1">
      <c r="A51" s="5">
        <v>53</v>
      </c>
      <c r="B51" s="6" t="s">
        <v>122</v>
      </c>
      <c r="C51" s="5">
        <v>834</v>
      </c>
      <c r="D51" s="5" t="s">
        <v>123</v>
      </c>
    </row>
    <row r="52" spans="1:4" ht="16.5" customHeight="1">
      <c r="A52" s="5">
        <v>54</v>
      </c>
      <c r="B52" s="6" t="s">
        <v>124</v>
      </c>
      <c r="C52" s="5">
        <v>823</v>
      </c>
      <c r="D52" s="5" t="s">
        <v>125</v>
      </c>
    </row>
    <row r="53" spans="1:4" ht="16.5" customHeight="1">
      <c r="A53" s="5">
        <v>55</v>
      </c>
      <c r="B53" s="80" t="str">
        <f>HYPERLINK("https://app1.mindai.com/app.html#/tasks","https://app1.mindai.com/app.html#/tasks")</f>
        <v>https://app1.mindai.com/app.html#/tasks</v>
      </c>
      <c r="C53" s="5">
        <v>806</v>
      </c>
      <c r="D53" s="5" t="s">
        <v>126</v>
      </c>
    </row>
    <row r="54" spans="1:4" ht="16.5" customHeight="1">
      <c r="A54" s="5">
        <v>57</v>
      </c>
      <c r="B54" s="6" t="s">
        <v>128</v>
      </c>
      <c r="C54" s="5">
        <v>733</v>
      </c>
      <c r="D54" s="5" t="s">
        <v>129</v>
      </c>
    </row>
    <row r="55" spans="1:4" ht="16.5" customHeight="1">
      <c r="A55" s="5">
        <v>60</v>
      </c>
      <c r="B55" s="6" t="s">
        <v>132</v>
      </c>
      <c r="C55" s="5">
        <v>715</v>
      </c>
      <c r="D55" s="5" t="s">
        <v>133</v>
      </c>
    </row>
    <row r="56" spans="1:4" ht="16.5" customHeight="1">
      <c r="A56" s="5">
        <v>61</v>
      </c>
      <c r="B56" s="81" t="str">
        <f>HYPERLINK("https://app1.mindai.com/user-transaction.html","https://app1.mindai.com/user-transaction.html")</f>
        <v>https://app1.mindai.com/user-transaction.html</v>
      </c>
      <c r="C56" s="5">
        <v>702</v>
      </c>
      <c r="D56" s="5" t="s">
        <v>134</v>
      </c>
    </row>
    <row r="57" spans="1:4" ht="16.5" customHeight="1">
      <c r="A57" s="5">
        <v>64</v>
      </c>
      <c r="B57" s="6" t="s">
        <v>137</v>
      </c>
      <c r="C57" s="5">
        <v>658</v>
      </c>
      <c r="D57" s="5" t="s">
        <v>138</v>
      </c>
    </row>
    <row r="58" spans="1:4" ht="16.5" customHeight="1">
      <c r="A58" s="5">
        <v>65</v>
      </c>
      <c r="B58" s="82" t="str">
        <f>HYPERLINK("https://app1.mindai.com/app.html#/iiproject/2859/join","https://app1.mindai.com/app.html#/iiproject/2859/join")</f>
        <v>https://app1.mindai.com/app.html#/iiproject/2859/join</v>
      </c>
      <c r="C58" s="5">
        <v>582</v>
      </c>
      <c r="D58" s="5" t="s">
        <v>139</v>
      </c>
    </row>
    <row r="59" spans="1:4" ht="16.5" customHeight="1">
      <c r="A59" s="5">
        <v>66</v>
      </c>
      <c r="B59" s="83" t="str">
        <f>HYPERLINK("https://app1.mindai.com/invest.html?projectId=50517","https://app1.mindai.com/invest.html?projectId=50517")</f>
        <v>https://app1.mindai.com/invest.html?projectId=50517</v>
      </c>
      <c r="C59" s="5">
        <v>574</v>
      </c>
      <c r="D59" s="5" t="s">
        <v>140</v>
      </c>
    </row>
    <row r="60" spans="1:4" ht="16.5" customHeight="1">
      <c r="A60" s="5">
        <v>67</v>
      </c>
      <c r="B60" s="84" t="str">
        <f>HYPERLINK("https://app1.mindai.com/app.html#/iiproject/2850","https://app1.mindai.com/app.html#/iiproject/2850")</f>
        <v>https://app1.mindai.com/app.html#/iiproject/2850</v>
      </c>
      <c r="C60" s="5">
        <v>540</v>
      </c>
      <c r="D60" s="5" t="s">
        <v>141</v>
      </c>
    </row>
    <row r="61" spans="1:4" ht="16.5" customHeight="1">
      <c r="A61" s="5">
        <v>68</v>
      </c>
      <c r="B61" s="85" t="str">
        <f>HYPERLINK("https://app1.mindai.com/app.html#/iiproject/2810/join","https://app1.mindai.com/app.html#/iiproject/2810/join")</f>
        <v>https://app1.mindai.com/app.html#/iiproject/2810/join</v>
      </c>
      <c r="C61" s="5">
        <v>533</v>
      </c>
      <c r="D61" s="5" t="s">
        <v>142</v>
      </c>
    </row>
    <row r="62" spans="1:4" ht="16.5" customHeight="1">
      <c r="A62" s="5">
        <v>69</v>
      </c>
      <c r="B62" s="86" t="str">
        <f>HYPERLINK("https://app1.mindai.com/vip/views/goodsList.html","https://app1.mindai.com/vip/views/goodsList.html")</f>
        <v>https://app1.mindai.com/vip/views/goodsList.html</v>
      </c>
      <c r="C62" s="5">
        <v>517</v>
      </c>
      <c r="D62" s="5" t="s">
        <v>143</v>
      </c>
    </row>
    <row r="63" spans="1:4" ht="16.5" customHeight="1">
      <c r="A63" s="5">
        <v>71</v>
      </c>
      <c r="B63" s="87" t="str">
        <f>HYPERLINK("https://app1.mindai.com/invest.html?projectId=50519","https://app1.mindai.com/invest.html?projectId=50519")</f>
        <v>https://app1.mindai.com/invest.html?projectId=50519</v>
      </c>
      <c r="C63" s="5">
        <v>511</v>
      </c>
      <c r="D63" s="5" t="s">
        <v>145</v>
      </c>
    </row>
    <row r="64" spans="1:4" ht="16.5" customHeight="1">
      <c r="A64" s="5">
        <v>72</v>
      </c>
      <c r="B64" s="88" t="str">
        <f>HYPERLINK("https://app1.mindai.com/app.html#/iiproject/2854","https://app1.mindai.com/app.html#/iiproject/2854")</f>
        <v>https://app1.mindai.com/app.html#/iiproject/2854</v>
      </c>
      <c r="C64" s="5">
        <v>507</v>
      </c>
      <c r="D64" s="5" t="s">
        <v>146</v>
      </c>
    </row>
    <row r="65" spans="1:4" ht="16.5" customHeight="1">
      <c r="A65" s="5">
        <v>73</v>
      </c>
      <c r="B65" s="89" t="str">
        <f>HYPERLINK("https://app1.mindai.com/topup.html","https://app1.mindai.com/topup.html")</f>
        <v>https://app1.mindai.com/topup.html</v>
      </c>
      <c r="C65" s="5">
        <v>507</v>
      </c>
      <c r="D65" s="5" t="s">
        <v>19</v>
      </c>
    </row>
    <row r="66" spans="1:4" ht="16.5" customHeight="1">
      <c r="A66" s="5">
        <v>74</v>
      </c>
      <c r="B66" s="90" t="str">
        <f>HYPERLINK("https://app1.mindai.com/app.html#/iiproject/2840","https://app1.mindai.com/app.html#/iiproject/2840")</f>
        <v>https://app1.mindai.com/app.html#/iiproject/2840</v>
      </c>
      <c r="C66" s="5">
        <v>490</v>
      </c>
      <c r="D66" s="5" t="s">
        <v>147</v>
      </c>
    </row>
    <row r="67" spans="1:4" ht="16.5" customHeight="1">
      <c r="A67" s="5">
        <v>75</v>
      </c>
      <c r="B67" s="91" t="str">
        <f>HYPERLINK("https://app1.mindai.com/app.html#/iiproject/2812","https://app1.mindai.com/app.html#/iiproject/2812")</f>
        <v>https://app1.mindai.com/app.html#/iiproject/2812</v>
      </c>
      <c r="C67" s="5">
        <v>488</v>
      </c>
      <c r="D67" s="5" t="s">
        <v>148</v>
      </c>
    </row>
    <row r="68" spans="1:4" ht="16.5" customHeight="1">
      <c r="A68" s="5">
        <v>76</v>
      </c>
      <c r="B68" s="6" t="s">
        <v>15</v>
      </c>
      <c r="C68" s="5">
        <v>486</v>
      </c>
      <c r="D68" s="5" t="s">
        <v>149</v>
      </c>
    </row>
    <row r="69" spans="1:4" ht="16.5" customHeight="1">
      <c r="A69" s="5">
        <v>77</v>
      </c>
      <c r="B69" s="92" t="str">
        <f>HYPERLINK("https://app1.mindai.com/help.html","https://app1.mindai.com/help.html")</f>
        <v>https://app1.mindai.com/help.html</v>
      </c>
      <c r="C69" s="5">
        <v>471</v>
      </c>
      <c r="D69" s="5" t="s">
        <v>150</v>
      </c>
    </row>
    <row r="70" spans="1:4" ht="16.5" customHeight="1">
      <c r="A70" s="5">
        <v>78</v>
      </c>
      <c r="B70" s="93" t="str">
        <f>HYPERLINK("https://app1.mindai.com/app.html#/iiproject/2846","https://app1.mindai.com/app.html#/iiproject/2846")</f>
        <v>https://app1.mindai.com/app.html#/iiproject/2846</v>
      </c>
      <c r="C70" s="5">
        <v>457</v>
      </c>
      <c r="D70" s="5" t="s">
        <v>151</v>
      </c>
    </row>
    <row r="71" spans="1:4" ht="16.5" customHeight="1">
      <c r="A71" s="5">
        <v>80</v>
      </c>
      <c r="B71" s="94" t="str">
        <f>HYPERLINK("https://app1.mindai.com/invest.html?projectId=50518","https://app1.mindai.com/invest.html?projectId=50518")</f>
        <v>https://app1.mindai.com/invest.html?projectId=50518</v>
      </c>
      <c r="C71" s="5">
        <v>436</v>
      </c>
      <c r="D71" s="5" t="s">
        <v>153</v>
      </c>
    </row>
    <row r="72" spans="1:4" ht="16.5" customHeight="1">
      <c r="A72" s="5">
        <v>81</v>
      </c>
      <c r="B72" s="95" t="str">
        <f>HYPERLINK("https://app1.mindai.com/mytask.html","https://app1.mindai.com/mytask.html")</f>
        <v>https://app1.mindai.com/mytask.html</v>
      </c>
      <c r="C72" s="5">
        <v>409</v>
      </c>
      <c r="D72" s="5" t="s">
        <v>154</v>
      </c>
    </row>
    <row r="73" spans="1:4" ht="16.5" customHeight="1">
      <c r="A73" s="5">
        <v>82</v>
      </c>
      <c r="B73" s="96" t="str">
        <f>HYPERLINK("https://app1.mindai.com/app.html#/iiproject/2854/join","https://app1.mindai.com/app.html#/iiproject/2854/join")</f>
        <v>https://app1.mindai.com/app.html#/iiproject/2854/join</v>
      </c>
      <c r="C73" s="5">
        <v>403</v>
      </c>
      <c r="D73" s="5" t="s">
        <v>155</v>
      </c>
    </row>
    <row r="74" spans="1:4" ht="16.5" customHeight="1">
      <c r="A74" s="5">
        <v>83</v>
      </c>
      <c r="B74" s="97" t="str">
        <f>HYPERLINK("https://app1.mindai.com/invest.html?projectId=50502","https://app1.mindai.com/invest.html?projectId=50502")</f>
        <v>https://app1.mindai.com/invest.html?projectId=50502</v>
      </c>
      <c r="C74" s="5">
        <v>394</v>
      </c>
      <c r="D74" s="5" t="s">
        <v>156</v>
      </c>
    </row>
    <row r="75" spans="1:4" ht="16.5" customHeight="1">
      <c r="A75" s="5">
        <v>84</v>
      </c>
      <c r="B75" s="6" t="s">
        <v>157</v>
      </c>
      <c r="C75" s="5">
        <v>390</v>
      </c>
      <c r="D75" s="5" t="s">
        <v>158</v>
      </c>
    </row>
    <row r="76" spans="1:4" ht="16.5" customHeight="1">
      <c r="A76" s="5">
        <v>85</v>
      </c>
      <c r="B76" s="6" t="s">
        <v>159</v>
      </c>
      <c r="C76" s="5">
        <v>383</v>
      </c>
      <c r="D76" s="5" t="s">
        <v>160</v>
      </c>
    </row>
    <row r="77" spans="1:4" ht="16.5" customHeight="1">
      <c r="A77" s="5">
        <v>86</v>
      </c>
      <c r="B77" s="98" t="str">
        <f>HYPERLINK("https://app1.mindai.com/open.html","https://app1.mindai.com/open.html")</f>
        <v>https://app1.mindai.com/open.html</v>
      </c>
      <c r="C77" s="5">
        <v>377</v>
      </c>
      <c r="D77" s="5" t="s">
        <v>161</v>
      </c>
    </row>
    <row r="78" spans="1:4" ht="16.5" customHeight="1">
      <c r="A78" s="5">
        <v>87</v>
      </c>
      <c r="B78" s="6" t="s">
        <v>162</v>
      </c>
      <c r="C78" s="5">
        <v>365</v>
      </c>
      <c r="D78" s="5" t="s">
        <v>163</v>
      </c>
    </row>
    <row r="79" spans="1:4" ht="16.5" customHeight="1">
      <c r="A79" s="5">
        <v>88</v>
      </c>
      <c r="B79" s="99" t="str">
        <f>HYPERLINK("https://app1.mindai.com/vip/views/my_point_history.html","https://app1.mindai.com/vip/views/my_point_history.html")</f>
        <v>https://app1.mindai.com/vip/views/my_point_history.html</v>
      </c>
      <c r="C79" s="5">
        <v>358</v>
      </c>
      <c r="D79" s="5" t="s">
        <v>164</v>
      </c>
    </row>
    <row r="80" spans="1:4" ht="16.5" customHeight="1">
      <c r="A80" s="5">
        <v>91</v>
      </c>
      <c r="B80" s="100" t="str">
        <f>HYPERLINK("https://app1.mindai.com/app.html#/iiproject/2831","https://app1.mindai.com/app.html#/iiproject/2831")</f>
        <v>https://app1.mindai.com/app.html#/iiproject/2831</v>
      </c>
      <c r="C80" s="5">
        <v>334</v>
      </c>
      <c r="D80" s="5" t="s">
        <v>167</v>
      </c>
    </row>
    <row r="81" spans="1:4" ht="16.5" customHeight="1">
      <c r="A81" s="5">
        <v>93</v>
      </c>
      <c r="B81" s="101" t="str">
        <f>HYPERLINK("https://app1.mindai.com/app.html#/iiproject/2840/join","https://app1.mindai.com/app.html#/iiproject/2840/join")</f>
        <v>https://app1.mindai.com/app.html#/iiproject/2840/join</v>
      </c>
      <c r="C81" s="5">
        <v>323</v>
      </c>
      <c r="D81" s="5" t="s">
        <v>169</v>
      </c>
    </row>
    <row r="82" spans="1:4" ht="16.5" customHeight="1">
      <c r="A82" s="5">
        <v>94</v>
      </c>
      <c r="B82" s="102" t="str">
        <f>HYPERLINK("https://app1.mindai.com/app.html#/iiproject/2833","https://app1.mindai.com/app.html#/iiproject/2833")</f>
        <v>https://app1.mindai.com/app.html#/iiproject/2833</v>
      </c>
      <c r="C82" s="5">
        <v>311</v>
      </c>
      <c r="D82" s="5" t="s">
        <v>170</v>
      </c>
    </row>
    <row r="83" spans="1:4" ht="16.5" customHeight="1">
      <c r="A83" s="5">
        <v>95</v>
      </c>
      <c r="B83" s="103" t="str">
        <f>HYPERLINK("https://app1.mindai.com/myinfo.html","https://app1.mindai.com/myinfo.html")</f>
        <v>https://app1.mindai.com/myinfo.html</v>
      </c>
      <c r="C83" s="5">
        <v>303</v>
      </c>
      <c r="D83" s="5" t="s">
        <v>171</v>
      </c>
    </row>
    <row r="84" spans="1:4" ht="16.5" customHeight="1">
      <c r="A84" s="5">
        <v>96</v>
      </c>
      <c r="B84" s="6" t="s">
        <v>172</v>
      </c>
      <c r="C84" s="5">
        <v>302</v>
      </c>
      <c r="D84" s="5" t="s">
        <v>173</v>
      </c>
    </row>
    <row r="85" spans="1:4" ht="16.5" customHeight="1">
      <c r="A85" s="5">
        <v>97</v>
      </c>
      <c r="B85" s="6" t="s">
        <v>174</v>
      </c>
      <c r="C85" s="5">
        <v>299</v>
      </c>
      <c r="D85" s="5" t="s">
        <v>175</v>
      </c>
    </row>
    <row r="86" spans="1:4" ht="16.5" customHeight="1">
      <c r="A86" s="5">
        <v>98</v>
      </c>
      <c r="B86" s="104" t="str">
        <f>HYPERLINK("https://app1.mindai.com/app.html#/iiproject/2869","https://app1.mindai.com/app.html#/iiproject/2869")</f>
        <v>https://app1.mindai.com/app.html#/iiproject/2869</v>
      </c>
      <c r="C86" s="5">
        <v>297</v>
      </c>
      <c r="D86" s="5" t="s">
        <v>176</v>
      </c>
    </row>
    <row r="87" spans="1:4" ht="16.5" customHeight="1">
      <c r="A87" s="5">
        <v>99</v>
      </c>
      <c r="B87" s="105" t="str">
        <f>HYPERLINK("https://bank.mindai.com/activity/banner1/index.html","https://bank.mindai.com/activity/banner1/index.html")</f>
        <v>https://bank.mindai.com/activity/banner1/index.html</v>
      </c>
      <c r="C87" s="5">
        <v>285</v>
      </c>
      <c r="D87" s="5" t="s">
        <v>177</v>
      </c>
    </row>
    <row r="88" spans="1:4" ht="16.5" customHeight="1">
      <c r="A88" s="5">
        <v>112</v>
      </c>
      <c r="B88" s="6" t="s">
        <v>243</v>
      </c>
      <c r="C88" s="5">
        <v>255</v>
      </c>
      <c r="D88" s="5" t="s">
        <v>244</v>
      </c>
    </row>
    <row r="89" spans="1:4" ht="16.5" customHeight="1">
      <c r="A89" s="5">
        <v>125</v>
      </c>
      <c r="B89" s="6" t="s">
        <v>245</v>
      </c>
      <c r="C89" s="5">
        <v>228</v>
      </c>
      <c r="D89" s="5" t="s">
        <v>246</v>
      </c>
    </row>
    <row r="90" spans="1:4" ht="16.5" customHeight="1">
      <c r="A90" s="5">
        <v>128</v>
      </c>
      <c r="B90" s="6" t="s">
        <v>247</v>
      </c>
      <c r="C90" s="5">
        <v>212</v>
      </c>
      <c r="D90" s="5" t="s">
        <v>248</v>
      </c>
    </row>
    <row r="91" spans="1:4" ht="16.5" customHeight="1">
      <c r="A91" s="5">
        <v>134</v>
      </c>
      <c r="B91" s="6" t="s">
        <v>249</v>
      </c>
      <c r="C91" s="5">
        <v>204</v>
      </c>
      <c r="D91" s="5" t="s">
        <v>250</v>
      </c>
    </row>
    <row r="92" spans="1:4" ht="16.5" customHeight="1">
      <c r="A92" s="5">
        <v>138</v>
      </c>
      <c r="B92" s="6" t="s">
        <v>251</v>
      </c>
      <c r="C92" s="5">
        <v>193</v>
      </c>
      <c r="D92" s="5" t="s">
        <v>252</v>
      </c>
    </row>
    <row r="93" spans="1:4" ht="16.5" customHeight="1">
      <c r="A93" s="5">
        <v>146</v>
      </c>
      <c r="B93" s="6" t="s">
        <v>253</v>
      </c>
      <c r="C93" s="5">
        <v>172</v>
      </c>
      <c r="D93" s="5" t="s">
        <v>254</v>
      </c>
    </row>
    <row r="94" spans="1:4" ht="16.5" customHeight="1">
      <c r="A94" s="5">
        <v>162</v>
      </c>
      <c r="B94" s="6" t="s">
        <v>255</v>
      </c>
      <c r="C94" s="5">
        <v>136</v>
      </c>
      <c r="D94" s="5" t="s">
        <v>256</v>
      </c>
    </row>
    <row r="95" spans="1:4" ht="16.5" customHeight="1">
      <c r="A95" s="5">
        <v>164</v>
      </c>
      <c r="B95" s="6" t="s">
        <v>257</v>
      </c>
      <c r="C95" s="5">
        <v>133</v>
      </c>
      <c r="D95" s="5" t="s">
        <v>258</v>
      </c>
    </row>
    <row r="96" spans="1:4" ht="16.5" customHeight="1">
      <c r="A96" s="5">
        <v>167</v>
      </c>
      <c r="B96" s="6" t="s">
        <v>259</v>
      </c>
      <c r="C96" s="5">
        <v>123</v>
      </c>
      <c r="D96" s="5" t="s">
        <v>260</v>
      </c>
    </row>
    <row r="97" spans="1:4" ht="16.5" customHeight="1">
      <c r="A97" s="5">
        <v>168</v>
      </c>
      <c r="B97" s="6" t="s">
        <v>261</v>
      </c>
      <c r="C97" s="5">
        <v>119</v>
      </c>
      <c r="D97" s="5" t="s">
        <v>262</v>
      </c>
    </row>
    <row r="98" spans="1:4" ht="16.5" customHeight="1">
      <c r="A98" s="5">
        <v>170</v>
      </c>
      <c r="B98" s="6" t="s">
        <v>263</v>
      </c>
      <c r="C98" s="5">
        <v>116</v>
      </c>
      <c r="D98" s="5" t="s">
        <v>264</v>
      </c>
    </row>
    <row r="99" spans="1:4" ht="16.5" customHeight="1">
      <c r="A99" s="5">
        <v>178</v>
      </c>
      <c r="B99" s="6" t="s">
        <v>265</v>
      </c>
      <c r="C99" s="5">
        <v>109</v>
      </c>
      <c r="D99" s="5" t="s">
        <v>266</v>
      </c>
    </row>
    <row r="100" spans="1:4" ht="16.5" customHeight="1">
      <c r="A100" s="5">
        <v>180</v>
      </c>
      <c r="B100" s="6" t="s">
        <v>267</v>
      </c>
      <c r="C100" s="5">
        <v>106</v>
      </c>
      <c r="D100" s="5" t="s">
        <v>268</v>
      </c>
    </row>
    <row r="101" spans="1:4" ht="16.5" customHeight="1">
      <c r="A101" s="5">
        <v>187</v>
      </c>
      <c r="B101" s="6" t="s">
        <v>269</v>
      </c>
      <c r="C101" s="5">
        <v>99</v>
      </c>
      <c r="D101" s="5" t="s">
        <v>270</v>
      </c>
    </row>
    <row r="102" spans="1:4" ht="16.5" customHeight="1">
      <c r="A102" s="5">
        <v>199</v>
      </c>
      <c r="B102" s="6" t="s">
        <v>271</v>
      </c>
      <c r="C102" s="5">
        <v>83</v>
      </c>
      <c r="D102" s="5" t="s">
        <v>272</v>
      </c>
    </row>
    <row r="103" spans="1:4" ht="16.5" customHeight="1">
      <c r="A103" s="5">
        <v>200</v>
      </c>
      <c r="B103" s="6" t="s">
        <v>273</v>
      </c>
      <c r="C103" s="5">
        <v>83</v>
      </c>
      <c r="D103" s="5" t="s">
        <v>274</v>
      </c>
    </row>
    <row r="104" spans="1:4" ht="16.5" customHeight="1">
      <c r="A104" s="5">
        <v>202</v>
      </c>
      <c r="B104" s="6" t="s">
        <v>275</v>
      </c>
      <c r="C104" s="5">
        <v>82</v>
      </c>
      <c r="D104" s="5" t="s">
        <v>276</v>
      </c>
    </row>
    <row r="105" spans="1:4" ht="16.5" customHeight="1">
      <c r="A105" s="5">
        <v>214</v>
      </c>
      <c r="B105" s="6" t="s">
        <v>277</v>
      </c>
      <c r="C105" s="5">
        <v>74</v>
      </c>
      <c r="D105" s="5" t="s">
        <v>278</v>
      </c>
    </row>
    <row r="106" spans="1:4" ht="16.5" customHeight="1">
      <c r="A106" s="5">
        <v>221</v>
      </c>
      <c r="B106" s="6" t="s">
        <v>279</v>
      </c>
      <c r="C106" s="5">
        <v>72</v>
      </c>
      <c r="D106" s="5" t="s">
        <v>280</v>
      </c>
    </row>
    <row r="107" spans="1:4" ht="16.5" customHeight="1">
      <c r="A107" s="5">
        <v>264</v>
      </c>
      <c r="B107" s="6" t="s">
        <v>281</v>
      </c>
      <c r="C107" s="5">
        <v>50</v>
      </c>
      <c r="D107" s="5" t="s">
        <v>282</v>
      </c>
    </row>
    <row r="108" spans="1:4" ht="16.5" customHeight="1">
      <c r="A108" s="5">
        <v>272</v>
      </c>
      <c r="B108" s="6" t="s">
        <v>283</v>
      </c>
      <c r="C108" s="5">
        <v>46</v>
      </c>
      <c r="D108" s="106" t="s">
        <v>284</v>
      </c>
    </row>
    <row r="109" spans="1:4" ht="16.5" customHeight="1">
      <c r="A109" s="5">
        <v>282</v>
      </c>
      <c r="B109" s="6" t="s">
        <v>285</v>
      </c>
      <c r="C109" s="5">
        <v>44</v>
      </c>
      <c r="D109" s="106" t="s">
        <v>286</v>
      </c>
    </row>
    <row r="110" spans="1:4" ht="16.5" customHeight="1">
      <c r="A110" s="5">
        <v>288</v>
      </c>
      <c r="B110" s="6" t="s">
        <v>287</v>
      </c>
      <c r="C110" s="5">
        <v>42</v>
      </c>
      <c r="D110" s="5" t="s">
        <v>288</v>
      </c>
    </row>
    <row r="111" spans="1:4" ht="16.5" customHeight="1">
      <c r="A111" s="5">
        <v>304</v>
      </c>
      <c r="B111" s="6" t="s">
        <v>289</v>
      </c>
      <c r="C111" s="5">
        <v>36</v>
      </c>
      <c r="D111" s="5" t="s">
        <v>290</v>
      </c>
    </row>
    <row r="112" spans="1:4" ht="16.5" customHeight="1">
      <c r="A112" s="5">
        <v>341</v>
      </c>
      <c r="B112" s="6" t="s">
        <v>291</v>
      </c>
      <c r="C112" s="5">
        <v>26</v>
      </c>
      <c r="D112" s="5" t="s">
        <v>292</v>
      </c>
    </row>
    <row r="113" spans="1:4" ht="16.5" customHeight="1">
      <c r="A113" s="5">
        <v>382</v>
      </c>
      <c r="B113" s="6" t="s">
        <v>293</v>
      </c>
      <c r="C113" s="5">
        <v>19</v>
      </c>
      <c r="D113" s="5" t="s">
        <v>294</v>
      </c>
    </row>
    <row r="114" spans="1:4" ht="16.5" customHeight="1">
      <c r="A114" s="5">
        <v>409</v>
      </c>
      <c r="B114" s="6" t="s">
        <v>295</v>
      </c>
      <c r="C114" s="5">
        <v>16</v>
      </c>
      <c r="D114" s="5" t="s">
        <v>296</v>
      </c>
    </row>
    <row r="115" spans="1:4" ht="16.5" customHeight="1">
      <c r="A115" s="5">
        <v>416</v>
      </c>
      <c r="B115" s="6" t="s">
        <v>297</v>
      </c>
      <c r="C115" s="5">
        <v>16</v>
      </c>
      <c r="D115" s="5" t="s">
        <v>298</v>
      </c>
    </row>
    <row r="116" spans="1:4" ht="16.5" customHeight="1">
      <c r="A116" s="5">
        <v>420</v>
      </c>
      <c r="B116" s="6" t="s">
        <v>299</v>
      </c>
      <c r="C116" s="5">
        <v>16</v>
      </c>
      <c r="D116" s="5" t="s">
        <v>300</v>
      </c>
    </row>
    <row r="117" spans="1:4" ht="16.5" customHeight="1">
      <c r="A117" s="5">
        <v>439</v>
      </c>
      <c r="B117" s="6" t="s">
        <v>301</v>
      </c>
      <c r="C117" s="5">
        <v>15</v>
      </c>
      <c r="D117" s="5" t="s">
        <v>302</v>
      </c>
    </row>
    <row r="118" spans="1:4" ht="16.5" customHeight="1">
      <c r="A118" s="5">
        <v>460</v>
      </c>
      <c r="B118" s="6" t="s">
        <v>303</v>
      </c>
      <c r="C118" s="5">
        <v>14</v>
      </c>
      <c r="D118" s="5" t="s">
        <v>304</v>
      </c>
    </row>
    <row r="119" spans="1:4" ht="16.5" customHeight="1">
      <c r="A119" s="5">
        <v>473</v>
      </c>
      <c r="B119" s="6" t="s">
        <v>305</v>
      </c>
      <c r="C119" s="5">
        <v>13</v>
      </c>
      <c r="D119" s="5" t="s">
        <v>306</v>
      </c>
    </row>
    <row r="120" spans="1:4" ht="16.5" customHeight="1">
      <c r="A120" s="5">
        <v>498</v>
      </c>
      <c r="B120" s="6" t="s">
        <v>307</v>
      </c>
      <c r="C120" s="5">
        <v>12</v>
      </c>
      <c r="D120" s="5" t="s">
        <v>308</v>
      </c>
    </row>
    <row r="121" spans="1:4" ht="16.5" customHeight="1">
      <c r="A121" s="5">
        <v>708</v>
      </c>
      <c r="B121" s="6" t="s">
        <v>309</v>
      </c>
      <c r="C121" s="5">
        <v>8</v>
      </c>
      <c r="D121" s="5" t="s">
        <v>310</v>
      </c>
    </row>
    <row r="122" spans="1:4" ht="16.5" customHeight="1">
      <c r="A122" s="5">
        <v>1101</v>
      </c>
      <c r="B122" s="6" t="s">
        <v>311</v>
      </c>
      <c r="C122" s="5">
        <v>5</v>
      </c>
      <c r="D122" s="5" t="s">
        <v>312</v>
      </c>
    </row>
    <row r="123" spans="1:4" ht="16.5" customHeight="1">
      <c r="A123" s="5">
        <v>1104</v>
      </c>
      <c r="B123" s="6" t="s">
        <v>313</v>
      </c>
      <c r="C123" s="5">
        <v>5</v>
      </c>
      <c r="D123" s="5" t="s">
        <v>314</v>
      </c>
    </row>
    <row r="124" spans="1:4" ht="16.5" customHeight="1">
      <c r="A124" s="5">
        <v>1408</v>
      </c>
      <c r="B124" s="6" t="s">
        <v>315</v>
      </c>
      <c r="C124" s="5">
        <v>4</v>
      </c>
      <c r="D124" s="5" t="s">
        <v>316</v>
      </c>
    </row>
    <row r="125" spans="1:4" ht="16.5" customHeight="1">
      <c r="A125" s="5">
        <v>1486</v>
      </c>
      <c r="B125" s="6" t="s">
        <v>317</v>
      </c>
      <c r="C125" s="5">
        <v>4</v>
      </c>
      <c r="D125" s="5" t="s">
        <v>318</v>
      </c>
    </row>
    <row r="126" spans="1:4" ht="16.5" customHeight="1">
      <c r="A126" s="5">
        <v>1923</v>
      </c>
      <c r="B126" s="6" t="s">
        <v>319</v>
      </c>
      <c r="C126" s="5">
        <v>3</v>
      </c>
      <c r="D126" s="5" t="s">
        <v>320</v>
      </c>
    </row>
    <row r="127" spans="1:4" ht="16.5" customHeight="1">
      <c r="A127" s="5">
        <v>2376</v>
      </c>
      <c r="B127" s="6" t="s">
        <v>321</v>
      </c>
      <c r="C127" s="5">
        <v>2</v>
      </c>
      <c r="D127" s="5" t="s">
        <v>322</v>
      </c>
    </row>
    <row r="128" spans="1:4" ht="16.5" customHeight="1">
      <c r="A128" s="5">
        <v>4595</v>
      </c>
      <c r="B128" s="6" t="s">
        <v>323</v>
      </c>
      <c r="C128" s="5">
        <v>2</v>
      </c>
      <c r="D128" s="5" t="s">
        <v>324</v>
      </c>
    </row>
    <row r="129" spans="1:4" ht="16.5" customHeight="1">
      <c r="A129" s="5">
        <v>4742</v>
      </c>
      <c r="B129" s="6" t="s">
        <v>325</v>
      </c>
      <c r="C129" s="5">
        <v>2</v>
      </c>
      <c r="D129" s="5" t="s">
        <v>326</v>
      </c>
    </row>
    <row r="130" spans="1:4" ht="16.5" customHeight="1">
      <c r="A130" s="5">
        <v>5871</v>
      </c>
      <c r="B130" s="6" t="s">
        <v>327</v>
      </c>
      <c r="C130" s="5">
        <v>1</v>
      </c>
      <c r="D130" s="5" t="s">
        <v>328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2.5" defaultRowHeight="16.5" customHeight="1" x14ac:dyDescent="0"/>
  <sheetData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已整理</vt:lpstr>
      <vt:lpstr>H5_未整理</vt:lpstr>
      <vt:lpstr>IOS_未整理</vt:lpstr>
      <vt:lpstr>Android_未整理</vt:lpstr>
      <vt:lpstr>工作表5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海军 李</cp:lastModifiedBy>
  <dcterms:modified xsi:type="dcterms:W3CDTF">2017-11-02T11:19:09Z</dcterms:modified>
</cp:coreProperties>
</file>